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A:\ENGENHARIA2\PROJETOS\2021\São Miguel da Boa Vista\1-Abrigo de Resíduos junto ao Centro de Saúde\"/>
    </mc:Choice>
  </mc:AlternateContent>
  <xr:revisionPtr revIDLastSave="0" documentId="13_ncr:1_{D1E0E3B4-4C2D-4DF7-9256-F967FF4A81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Plan1!$A$1:$H$41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1" l="1"/>
  <c r="C15" i="1"/>
  <c r="C14" i="1"/>
  <c r="C13" i="1"/>
  <c r="J20" i="1" l="1"/>
  <c r="F14" i="1" l="1"/>
  <c r="H14" i="1" s="1"/>
  <c r="J14" i="1" s="1"/>
  <c r="L14" i="1" l="1"/>
  <c r="N14" i="1" l="1"/>
  <c r="P14" i="1" l="1"/>
  <c r="F17" i="1"/>
  <c r="H17" i="1" s="1"/>
  <c r="J17" i="1" s="1"/>
  <c r="L17" i="1" s="1"/>
  <c r="N17" i="1" s="1"/>
  <c r="P17" i="1" s="1"/>
  <c r="F13" i="1"/>
  <c r="H13" i="1" s="1"/>
  <c r="J13" i="1" s="1"/>
  <c r="L13" i="1" s="1"/>
  <c r="N13" i="1" s="1"/>
  <c r="P13" i="1" s="1"/>
  <c r="F15" i="1"/>
  <c r="F16" i="1"/>
  <c r="H16" i="1" s="1"/>
  <c r="J16" i="1" s="1"/>
  <c r="L16" i="1" s="1"/>
  <c r="N16" i="1" s="1"/>
  <c r="P16" i="1" s="1"/>
  <c r="F18" i="1"/>
  <c r="H18" i="1" s="1"/>
  <c r="J18" i="1" s="1"/>
  <c r="L18" i="1" s="1"/>
  <c r="N18" i="1" s="1"/>
  <c r="P18" i="1" s="1"/>
  <c r="F19" i="1"/>
  <c r="H19" i="1" s="1"/>
  <c r="J19" i="1" s="1"/>
  <c r="L19" i="1" s="1"/>
  <c r="N19" i="1" s="1"/>
  <c r="P19" i="1" s="1"/>
  <c r="N20" i="1"/>
  <c r="P20" i="1" s="1"/>
  <c r="N21" i="1"/>
  <c r="P21" i="1" s="1"/>
  <c r="N22" i="1"/>
  <c r="P22" i="1" s="1"/>
  <c r="N23" i="1"/>
  <c r="P23" i="1" s="1"/>
  <c r="N24" i="1"/>
  <c r="P24" i="1" s="1"/>
  <c r="R14" i="1" l="1"/>
  <c r="R13" i="1"/>
  <c r="T13" i="1" s="1"/>
  <c r="V13" i="1" s="1"/>
  <c r="X13" i="1" s="1"/>
  <c r="H15" i="1"/>
  <c r="T14" i="1" l="1"/>
  <c r="J15" i="1"/>
  <c r="L15" i="1" s="1"/>
  <c r="N15" i="1" s="1"/>
  <c r="P15" i="1" s="1"/>
  <c r="V14" i="1" l="1"/>
  <c r="V15" i="1"/>
  <c r="X15" i="1" s="1"/>
  <c r="X14" i="1" l="1"/>
  <c r="C26" i="1"/>
  <c r="AA14" i="1" l="1"/>
  <c r="AE14" i="1"/>
  <c r="AI14" i="1"/>
  <c r="AM14" i="1"/>
  <c r="AQ14" i="1"/>
  <c r="AB14" i="1"/>
  <c r="AK14" i="1"/>
  <c r="AS14" i="1"/>
  <c r="AC14" i="1"/>
  <c r="AG14" i="1"/>
  <c r="AO14" i="1"/>
  <c r="AF14" i="1"/>
  <c r="D14" i="1"/>
  <c r="AD14" i="1"/>
  <c r="AH14" i="1"/>
  <c r="AJ14" i="1"/>
  <c r="AL14" i="1"/>
  <c r="AN14" i="1"/>
  <c r="AP14" i="1"/>
  <c r="AT14" i="1"/>
  <c r="AR14" i="1"/>
  <c r="AC21" i="1"/>
  <c r="AE21" i="1"/>
  <c r="AI18" i="1"/>
  <c r="AK21" i="1"/>
  <c r="AT21" i="1"/>
  <c r="D18" i="1"/>
  <c r="AA21" i="1"/>
  <c r="AP21" i="1"/>
  <c r="AR18" i="1"/>
  <c r="AK18" i="1"/>
  <c r="AS18" i="1"/>
  <c r="AB18" i="1"/>
  <c r="AS21" i="1"/>
  <c r="AO21" i="1"/>
  <c r="AQ18" i="1"/>
  <c r="AL18" i="1"/>
  <c r="AG21" i="1"/>
  <c r="AN21" i="1"/>
  <c r="AM21" i="1"/>
  <c r="AD21" i="1"/>
  <c r="AF18" i="1"/>
  <c r="AE18" i="1"/>
  <c r="AR21" i="1"/>
  <c r="AI21" i="1"/>
  <c r="AJ21" i="1"/>
  <c r="AN18" i="1"/>
  <c r="AA18" i="1"/>
  <c r="AO18" i="1"/>
  <c r="AH18" i="1"/>
  <c r="AD18" i="1"/>
  <c r="AL21" i="1"/>
  <c r="AQ21" i="1"/>
  <c r="AB21" i="1"/>
  <c r="AF21" i="1"/>
  <c r="AH21" i="1"/>
  <c r="AP18" i="1"/>
  <c r="AT18" i="1"/>
  <c r="AM18" i="1"/>
  <c r="AJ18" i="1"/>
  <c r="AC18" i="1"/>
  <c r="AG18" i="1"/>
  <c r="AH23" i="1"/>
  <c r="AG23" i="1"/>
  <c r="AM23" i="1"/>
  <c r="AQ23" i="1"/>
  <c r="AJ23" i="1"/>
  <c r="AA23" i="1"/>
  <c r="AK23" i="1"/>
  <c r="AL23" i="1"/>
  <c r="AC23" i="1"/>
  <c r="AO23" i="1"/>
  <c r="AD23" i="1"/>
  <c r="AB23" i="1"/>
  <c r="AI23" i="1"/>
  <c r="AF23" i="1"/>
  <c r="AS23" i="1"/>
  <c r="AP23" i="1"/>
  <c r="AE23" i="1"/>
  <c r="AT23" i="1"/>
  <c r="AN23" i="1"/>
  <c r="AR23" i="1"/>
  <c r="AT22" i="1"/>
  <c r="AC17" i="1"/>
  <c r="AI17" i="1"/>
  <c r="AQ17" i="1"/>
  <c r="AL17" i="1"/>
  <c r="AM17" i="1"/>
  <c r="AB16" i="1"/>
  <c r="AG16" i="1"/>
  <c r="AN16" i="1"/>
  <c r="AC16" i="1"/>
  <c r="AP16" i="1"/>
  <c r="AS16" i="1"/>
  <c r="AI13" i="1"/>
  <c r="AO13" i="1"/>
  <c r="AR13" i="1"/>
  <c r="AL13" i="1"/>
  <c r="AP13" i="1"/>
  <c r="AF19" i="1"/>
  <c r="AA19" i="1"/>
  <c r="AL19" i="1"/>
  <c r="AT19" i="1"/>
  <c r="AK19" i="1"/>
  <c r="AL24" i="1"/>
  <c r="AC24" i="1"/>
  <c r="AA24" i="1"/>
  <c r="AD24" i="1"/>
  <c r="AP24" i="1"/>
  <c r="AA15" i="1"/>
  <c r="AC15" i="1"/>
  <c r="AQ15" i="1"/>
  <c r="AM15" i="1"/>
  <c r="AL15" i="1"/>
  <c r="AP15" i="1"/>
  <c r="AA22" i="1"/>
  <c r="AJ22" i="1"/>
  <c r="AK22" i="1"/>
  <c r="AD22" i="1"/>
  <c r="AO22" i="1"/>
  <c r="AK20" i="1"/>
  <c r="AI20" i="1"/>
  <c r="AF20" i="1"/>
  <c r="AF22" i="1"/>
  <c r="AJ20" i="1"/>
  <c r="AG20" i="1"/>
  <c r="AB20" i="1"/>
  <c r="AK17" i="1"/>
  <c r="D16" i="1"/>
  <c r="AJ13" i="1"/>
  <c r="D13" i="1"/>
  <c r="AO19" i="1"/>
  <c r="AQ19" i="1"/>
  <c r="AN24" i="1"/>
  <c r="AE15" i="1"/>
  <c r="AR15" i="1"/>
  <c r="AE22" i="1"/>
  <c r="AS22" i="1"/>
  <c r="AS20" i="1"/>
  <c r="AB17" i="1"/>
  <c r="AO17" i="1"/>
  <c r="AR17" i="1"/>
  <c r="AG17" i="1"/>
  <c r="AT17" i="1"/>
  <c r="AK16" i="1"/>
  <c r="AE16" i="1"/>
  <c r="AQ16" i="1"/>
  <c r="AR16" i="1"/>
  <c r="AH16" i="1"/>
  <c r="AK13" i="1"/>
  <c r="AQ13" i="1"/>
  <c r="AT13" i="1"/>
  <c r="AA13" i="1"/>
  <c r="AG13" i="1"/>
  <c r="AB19" i="1"/>
  <c r="AD19" i="1"/>
  <c r="AI19" i="1"/>
  <c r="AJ19" i="1"/>
  <c r="AG19" i="1"/>
  <c r="AJ24" i="1"/>
  <c r="AH24" i="1"/>
  <c r="AK24" i="1"/>
  <c r="AM24" i="1"/>
  <c r="AB24" i="1"/>
  <c r="AK15" i="1"/>
  <c r="AO15" i="1"/>
  <c r="AG15" i="1"/>
  <c r="AH15" i="1"/>
  <c r="AN15" i="1"/>
  <c r="AP22" i="1"/>
  <c r="AM22" i="1"/>
  <c r="AN22" i="1"/>
  <c r="AQ22" i="1"/>
  <c r="AA20" i="1"/>
  <c r="AO20" i="1"/>
  <c r="AA17" i="1"/>
  <c r="AH17" i="1"/>
  <c r="AL16" i="1"/>
  <c r="AF13" i="1"/>
  <c r="AS13" i="1"/>
  <c r="AN19" i="1"/>
  <c r="AE24" i="1"/>
  <c r="AL20" i="1"/>
  <c r="AH20" i="1"/>
  <c r="AF17" i="1"/>
  <c r="AN17" i="1"/>
  <c r="AO16" i="1"/>
  <c r="AB13" i="1"/>
  <c r="AR24" i="1"/>
  <c r="AC22" i="1"/>
  <c r="AN20" i="1"/>
  <c r="AJ17" i="1"/>
  <c r="AE17" i="1"/>
  <c r="AD17" i="1"/>
  <c r="AS17" i="1"/>
  <c r="D17" i="1"/>
  <c r="AP17" i="1"/>
  <c r="AI16" i="1"/>
  <c r="AD16" i="1"/>
  <c r="AF16" i="1"/>
  <c r="AM16" i="1"/>
  <c r="AA16" i="1"/>
  <c r="AD13" i="1"/>
  <c r="AM13" i="1"/>
  <c r="AC13" i="1"/>
  <c r="AH13" i="1"/>
  <c r="AE13" i="1"/>
  <c r="AC19" i="1"/>
  <c r="D19" i="1"/>
  <c r="AH19" i="1"/>
  <c r="AS19" i="1"/>
  <c r="AR19" i="1"/>
  <c r="AP19" i="1"/>
  <c r="AF24" i="1"/>
  <c r="AI24" i="1"/>
  <c r="AQ24" i="1"/>
  <c r="AO24" i="1"/>
  <c r="AS24" i="1"/>
  <c r="AS15" i="1"/>
  <c r="AB15" i="1"/>
  <c r="AD15" i="1"/>
  <c r="AJ15" i="1"/>
  <c r="AT15" i="1"/>
  <c r="AI22" i="1"/>
  <c r="AL22" i="1"/>
  <c r="AH22" i="1"/>
  <c r="AR22" i="1"/>
  <c r="AD20" i="1"/>
  <c r="AE20" i="1"/>
  <c r="AQ20" i="1"/>
  <c r="AP20" i="1"/>
  <c r="AM20" i="1"/>
  <c r="AT20" i="1"/>
  <c r="AR20" i="1"/>
  <c r="AJ16" i="1"/>
  <c r="AT16" i="1"/>
  <c r="AN13" i="1"/>
  <c r="AM19" i="1"/>
  <c r="AE19" i="1"/>
  <c r="AG24" i="1"/>
  <c r="AT24" i="1"/>
  <c r="D15" i="1"/>
  <c r="AI15" i="1"/>
  <c r="AF15" i="1"/>
  <c r="AG22" i="1"/>
  <c r="AB22" i="1"/>
  <c r="AC20" i="1"/>
  <c r="AF26" i="1" l="1"/>
  <c r="AF27" i="1" s="1"/>
  <c r="AE26" i="1"/>
  <c r="AE27" i="1" s="1"/>
  <c r="I26" i="1" s="1"/>
  <c r="I27" i="1" s="1"/>
  <c r="AD26" i="1"/>
  <c r="AD27" i="1" s="1"/>
  <c r="AN26" i="1"/>
  <c r="AN27" i="1" s="1"/>
  <c r="AL26" i="1"/>
  <c r="AL27" i="1" s="1"/>
  <c r="AH26" i="1"/>
  <c r="AH27" i="1" s="1"/>
  <c r="AQ26" i="1"/>
  <c r="AQ27" i="1" s="1"/>
  <c r="U26" i="1" s="1"/>
  <c r="U27" i="1" s="1"/>
  <c r="AO26" i="1"/>
  <c r="AO27" i="1" s="1"/>
  <c r="S26" i="1" s="1"/>
  <c r="S27" i="1" s="1"/>
  <c r="AT26" i="1"/>
  <c r="AT27" i="1" s="1"/>
  <c r="AJ26" i="1"/>
  <c r="AJ27" i="1" s="1"/>
  <c r="AC26" i="1"/>
  <c r="AC27" i="1" s="1"/>
  <c r="G26" i="1" s="1"/>
  <c r="G27" i="1" s="1"/>
  <c r="AG26" i="1"/>
  <c r="AG27" i="1" s="1"/>
  <c r="K26" i="1" s="1"/>
  <c r="K27" i="1" s="1"/>
  <c r="AK26" i="1"/>
  <c r="AK27" i="1" s="1"/>
  <c r="O26" i="1" s="1"/>
  <c r="O27" i="1" s="1"/>
  <c r="AI26" i="1"/>
  <c r="AI27" i="1" s="1"/>
  <c r="M26" i="1" s="1"/>
  <c r="M27" i="1" s="1"/>
  <c r="AM26" i="1"/>
  <c r="AM27" i="1" s="1"/>
  <c r="Q26" i="1" s="1"/>
  <c r="Q27" i="1" s="1"/>
  <c r="AB26" i="1"/>
  <c r="AB27" i="1" s="1"/>
  <c r="E28" i="1" s="1"/>
  <c r="AS26" i="1"/>
  <c r="AS27" i="1" s="1"/>
  <c r="W26" i="1" s="1"/>
  <c r="W27" i="1" s="1"/>
  <c r="AA26" i="1"/>
  <c r="AA27" i="1" s="1"/>
  <c r="E26" i="1" s="1"/>
  <c r="E27" i="1" s="1"/>
  <c r="AR26" i="1"/>
  <c r="AR27" i="1" s="1"/>
  <c r="D26" i="1"/>
  <c r="AP26" i="1"/>
  <c r="AP27" i="1" s="1"/>
  <c r="E29" i="1" l="1"/>
  <c r="G28" i="1"/>
  <c r="G29" i="1" l="1"/>
  <c r="I28" i="1"/>
  <c r="I29" i="1" l="1"/>
  <c r="K28" i="1"/>
  <c r="K29" i="1" l="1"/>
  <c r="M28" i="1"/>
  <c r="M29" i="1" l="1"/>
  <c r="O28" i="1"/>
  <c r="O29" i="1" l="1"/>
  <c r="Q28" i="1"/>
  <c r="Q29" i="1" l="1"/>
  <c r="S28" i="1"/>
  <c r="S29" i="1" l="1"/>
  <c r="U28" i="1"/>
  <c r="U29" i="1" l="1"/>
  <c r="W28" i="1"/>
  <c r="W29" i="1" s="1"/>
</calcChain>
</file>

<file path=xl/sharedStrings.xml><?xml version="1.0" encoding="utf-8"?>
<sst xmlns="http://schemas.openxmlformats.org/spreadsheetml/2006/main" count="85" uniqueCount="49">
  <si>
    <t>CRONOGRAMA FÍSICO FINANCEIRO</t>
  </si>
  <si>
    <t>ÍTEM</t>
  </si>
  <si>
    <t>DISCRIMINAÇÃO DOS SERVIÇOS</t>
  </si>
  <si>
    <t>VALOR DOS SERVIÇOS (R$)</t>
  </si>
  <si>
    <t>PESO</t>
  </si>
  <si>
    <t>MÊS 1</t>
  </si>
  <si>
    <t>MÊS 2</t>
  </si>
  <si>
    <t>MÊS 3</t>
  </si>
  <si>
    <t>MÊS 4</t>
  </si>
  <si>
    <t>MÊS 5</t>
  </si>
  <si>
    <t>MÊS 6</t>
  </si>
  <si>
    <t>MÊS 7</t>
  </si>
  <si>
    <t>SERVIÇOS A EXECUTAR (%)</t>
  </si>
  <si>
    <t>MÊS 8</t>
  </si>
  <si>
    <t>MÊS 9</t>
  </si>
  <si>
    <t>No mês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</si>
  <si>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</si>
  <si>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</si>
  <si>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</si>
  <si>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</si>
  <si>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</si>
  <si>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</si>
  <si>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</si>
  <si>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</si>
  <si>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</si>
  <si>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</si>
  <si>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Acum.</t>
  </si>
  <si>
    <t>MÊS 10</t>
  </si>
  <si>
    <t>no mês</t>
  </si>
  <si>
    <t>acum.</t>
  </si>
  <si>
    <t>TOTAL SIMPLES (R$)</t>
  </si>
  <si>
    <t>TOTAL SIMPLES (%)</t>
  </si>
  <si>
    <t>TOTAL ACUMULADO (%)</t>
  </si>
  <si>
    <t>TOTAL ACUMULADO (R$)</t>
  </si>
  <si>
    <t>LOCAL:</t>
  </si>
  <si>
    <t>MUNICÍPIO:</t>
  </si>
  <si>
    <t>ESTRUTURAL</t>
  </si>
  <si>
    <t>________________________________________</t>
  </si>
  <si>
    <t>Clarice Vanete Tumelero Niedermaier</t>
  </si>
  <si>
    <t>AMERIOS (Associação dos Municípios do Entre Rios)</t>
  </si>
  <si>
    <t>Engenheira Civil – CREA/SC 139.652-1</t>
  </si>
  <si>
    <r>
      <rPr>
        <b/>
        <sz val="11"/>
        <color theme="1"/>
        <rFont val="Calibri"/>
        <family val="2"/>
        <scheme val="minor"/>
      </rPr>
      <t>OBRA</t>
    </r>
    <r>
      <rPr>
        <sz val="11"/>
        <color theme="1"/>
        <rFont val="Calibri"/>
        <family val="2"/>
        <scheme val="minor"/>
      </rPr>
      <t xml:space="preserve">: </t>
    </r>
  </si>
  <si>
    <t>SÃO MIGUEL DA BOA VISTA / SC</t>
  </si>
  <si>
    <t>ABRIGO DE LIXO EXTERNO</t>
  </si>
  <si>
    <t>LIMPEZA FINAL</t>
  </si>
  <si>
    <t>RUA EDVINO SCHWERZ, N° 440</t>
  </si>
  <si>
    <t>ABRIGO TEMPORÁRIO DE RESÍDUOS EM SERVIÇOS DE SAÚDE - CENTRO MUNICICPAL DE SAÚDE ROMANO CASSOL</t>
  </si>
  <si>
    <t>INSTALAÇÕES ELÉTRICAS</t>
  </si>
  <si>
    <t>São Miguel da Boa Vista (SC), AGOSTO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</si>
</sst>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R$&quot;\ * #,##0.00_-;\-&quot;R$&quot;\ * #,##0.00_-;_-&quot;R$&quot;\ * &quot;-&quot;??_-;_-@_-"/>
    <numFmt numFmtId="164" formatCode="&quot;R$&quot;\ #,##0.00"/>
    <numFmt numFmtId="165" formatCode="_ &quot;R$&quot;* #\,##0\.00_ ;_ &quot;R$&quot;* \-#\,##0\.00_ ;_ &quot;R$&quot;* &quot;-&quot;??_ ;_ @_ "/>
    <numFmt numFmtId="166" formatCode="_ * #\,##0\.00_ ;_ * \-#\,##0\.00_ ;_ * &quot;-&quot;??_ ;_ @_ "/>
    <numFmt numFmtId="167" formatCode="0.00;\-0.00;;@"/>
    <numFmt numFmtId="168" formatCode="0.00%;\-0.00;;@"/>
    <numFmt numFmtId="169" formatCode="0.00\ &quot;%&quot;;\-0.00;;@"/>
    <numFmt numFmtId="170" formatCode="&quot; R$&quot;\ 0.00;\-0.00;;@"/>
    <numFmt numFmtId="171" formatCode="&quot; R$&quot;\ ###,###.00;\-0.00;;@"/>
    <numFmt numFmtId="172" formatCode="0.00;[Red]0.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2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8"/>
      <name val="Calibri Light"/>
      <family val="2"/>
    </font>
    <font>
      <sz val="10"/>
      <name val="Calibri Light"/>
      <family val="2"/>
    </font>
    <font>
      <sz val="10"/>
      <color indexed="18"/>
      <name val="Calibri Light"/>
      <family val="2"/>
    </font>
    <font>
      <sz val="12"/>
      <name val="Calibri Light"/>
      <family val="2"/>
    </font>
    <font>
      <u/>
      <sz val="11"/>
      <color theme="1"/>
      <name val="Calibri Light"/>
      <family val="2"/>
    </font>
    <font>
      <b/>
      <sz val="10"/>
      <name val="Calibri Light"/>
      <family val="2"/>
    </font>
    <font>
      <sz val="12"/>
      <color theme="1"/>
      <name val="Calibri Light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 Light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</cellStyleXfs>
  <cellXfs count="114"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Fill="1"/>
    <xf numFmtId="0" fontId="5" fillId="0" borderId="0" xfId="0" applyFont="1" applyFill="1"/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4" xfId="0" applyFont="1" applyFill="1" applyBorder="1" applyAlignment="1"/>
    <xf numFmtId="0" fontId="8" fillId="3" borderId="15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9" fillId="0" borderId="23" xfId="0" applyFont="1" applyFill="1" applyBorder="1"/>
    <xf numFmtId="44" fontId="10" fillId="0" borderId="23" xfId="0" applyNumberFormat="1" applyFont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/>
    </xf>
    <xf numFmtId="167" fontId="7" fillId="0" borderId="3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5" fillId="0" borderId="11" xfId="0" applyFont="1" applyBorder="1"/>
    <xf numFmtId="0" fontId="5" fillId="0" borderId="17" xfId="0" applyFont="1" applyBorder="1"/>
    <xf numFmtId="0" fontId="7" fillId="0" borderId="23" xfId="0" applyFont="1" applyFill="1" applyBorder="1" applyAlignment="1">
      <alignment horizontal="center"/>
    </xf>
    <xf numFmtId="168" fontId="7" fillId="0" borderId="19" xfId="0" applyNumberFormat="1" applyFont="1" applyFill="1" applyBorder="1" applyAlignment="1">
      <alignment horizontal="center" vertical="center"/>
    </xf>
    <xf numFmtId="167" fontId="7" fillId="0" borderId="20" xfId="0" applyNumberFormat="1" applyFont="1" applyFill="1" applyBorder="1" applyAlignment="1">
      <alignment horizontal="center" vertical="center"/>
    </xf>
    <xf numFmtId="167" fontId="7" fillId="0" borderId="21" xfId="0" applyNumberFormat="1" applyFont="1" applyFill="1" applyBorder="1" applyAlignment="1">
      <alignment horizontal="center" vertical="center"/>
    </xf>
    <xf numFmtId="0" fontId="5" fillId="0" borderId="28" xfId="0" applyFont="1" applyBorder="1"/>
    <xf numFmtId="0" fontId="5" fillId="0" borderId="31" xfId="0" applyFont="1" applyBorder="1"/>
    <xf numFmtId="2" fontId="7" fillId="0" borderId="20" xfId="0" applyNumberFormat="1" applyFont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5" fillId="0" borderId="0" xfId="0" applyFont="1" applyBorder="1"/>
    <xf numFmtId="164" fontId="8" fillId="2" borderId="36" xfId="0" applyNumberFormat="1" applyFont="1" applyFill="1" applyBorder="1" applyAlignment="1">
      <alignment horizontal="center" vertical="center"/>
    </xf>
    <xf numFmtId="10" fontId="8" fillId="2" borderId="3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2" fillId="0" borderId="0" xfId="1" applyFont="1" applyBorder="1" applyAlignment="1"/>
    <xf numFmtId="0" fontId="13" fillId="0" borderId="0" xfId="1" applyFont="1"/>
    <xf numFmtId="0" fontId="12" fillId="0" borderId="0" xfId="1" applyFont="1"/>
    <xf numFmtId="0" fontId="14" fillId="0" borderId="0" xfId="1" applyFont="1"/>
    <xf numFmtId="0" fontId="14" fillId="0" borderId="0" xfId="1" applyFont="1" applyBorder="1" applyAlignment="1"/>
    <xf numFmtId="0" fontId="15" fillId="0" borderId="0" xfId="0" applyFont="1" applyAlignment="1"/>
    <xf numFmtId="44" fontId="11" fillId="0" borderId="0" xfId="1" applyNumberFormat="1" applyFont="1" applyAlignment="1"/>
    <xf numFmtId="0" fontId="16" fillId="0" borderId="0" xfId="1" applyFont="1" applyAlignment="1"/>
    <xf numFmtId="0" fontId="14" fillId="0" borderId="0" xfId="0" applyFont="1" applyAlignment="1">
      <alignment vertical="center"/>
    </xf>
    <xf numFmtId="10" fontId="3" fillId="0" borderId="0" xfId="0" applyNumberFormat="1" applyFont="1"/>
    <xf numFmtId="172" fontId="14" fillId="0" borderId="0" xfId="0" applyNumberFormat="1" applyFont="1"/>
    <xf numFmtId="4" fontId="14" fillId="0" borderId="0" xfId="0" applyNumberFormat="1" applyFont="1"/>
    <xf numFmtId="0" fontId="12" fillId="0" borderId="0" xfId="1" applyFont="1" applyAlignment="1"/>
    <xf numFmtId="0" fontId="3" fillId="0" borderId="0" xfId="0" applyFont="1" applyAlignment="1">
      <alignment vertical="center"/>
    </xf>
    <xf numFmtId="0" fontId="17" fillId="0" borderId="0" xfId="0" applyFont="1"/>
    <xf numFmtId="0" fontId="8" fillId="3" borderId="14" xfId="0" applyFont="1" applyFill="1" applyBorder="1" applyAlignment="1">
      <alignment horizontal="center" wrapText="1"/>
    </xf>
    <xf numFmtId="0" fontId="19" fillId="0" borderId="23" xfId="0" applyFont="1" applyBorder="1"/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18" fillId="0" borderId="0" xfId="0" applyFont="1"/>
    <xf numFmtId="0" fontId="8" fillId="3" borderId="14" xfId="0" applyFont="1" applyFill="1" applyBorder="1" applyAlignment="1">
      <alignment horizontal="center" wrapText="1"/>
    </xf>
    <xf numFmtId="0" fontId="21" fillId="0" borderId="0" xfId="0" applyFont="1" applyAlignment="1">
      <alignment horizontal="left" vertical="top" wrapText="1"/>
    </xf>
    <xf numFmtId="0" fontId="22" fillId="0" borderId="23" xfId="0" applyFont="1" applyBorder="1"/>
    <xf numFmtId="170" fontId="8" fillId="0" borderId="35" xfId="0" applyNumberFormat="1" applyFont="1" applyFill="1" applyBorder="1" applyAlignment="1">
      <alignment horizontal="center" vertical="center"/>
    </xf>
    <xf numFmtId="170" fontId="8" fillId="0" borderId="33" xfId="0" applyNumberFormat="1" applyFont="1" applyFill="1" applyBorder="1" applyAlignment="1">
      <alignment horizontal="center" vertical="center"/>
    </xf>
    <xf numFmtId="4" fontId="11" fillId="1" borderId="26" xfId="5" applyNumberFormat="1" applyFont="1" applyFill="1" applyBorder="1" applyAlignment="1" applyProtection="1">
      <alignment vertical="center"/>
      <protection hidden="1"/>
    </xf>
    <xf numFmtId="4" fontId="11" fillId="1" borderId="14" xfId="0" applyNumberFormat="1" applyFont="1" applyFill="1" applyBorder="1" applyAlignment="1" applyProtection="1">
      <alignment vertical="center"/>
      <protection hidden="1"/>
    </xf>
    <xf numFmtId="171" fontId="8" fillId="0" borderId="38" xfId="0" applyNumberFormat="1" applyFont="1" applyFill="1" applyBorder="1" applyAlignment="1">
      <alignment horizontal="center" vertical="center"/>
    </xf>
    <xf numFmtId="169" fontId="8" fillId="0" borderId="19" xfId="0" applyNumberFormat="1" applyFont="1" applyFill="1" applyBorder="1" applyAlignment="1">
      <alignment horizontal="center" vertical="center"/>
    </xf>
    <xf numFmtId="169" fontId="8" fillId="0" borderId="35" xfId="0" applyNumberFormat="1" applyFont="1" applyFill="1" applyBorder="1" applyAlignment="1">
      <alignment horizontal="center" vertical="center"/>
    </xf>
    <xf numFmtId="169" fontId="8" fillId="0" borderId="34" xfId="0" applyNumberFormat="1" applyFont="1" applyFill="1" applyBorder="1" applyAlignment="1">
      <alignment horizontal="center" vertical="center"/>
    </xf>
    <xf numFmtId="171" fontId="8" fillId="0" borderId="5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169" fontId="7" fillId="0" borderId="33" xfId="0" applyNumberFormat="1" applyFont="1" applyFill="1" applyBorder="1" applyAlignment="1">
      <alignment horizontal="center" vertical="center"/>
    </xf>
    <xf numFmtId="171" fontId="7" fillId="0" borderId="33" xfId="0" applyNumberFormat="1" applyFont="1" applyFill="1" applyBorder="1" applyAlignment="1">
      <alignment horizontal="center" vertical="center"/>
    </xf>
    <xf numFmtId="171" fontId="7" fillId="0" borderId="21" xfId="0" applyNumberFormat="1" applyFont="1" applyFill="1" applyBorder="1" applyAlignment="1">
      <alignment horizontal="center" vertical="center"/>
    </xf>
    <xf numFmtId="170" fontId="7" fillId="0" borderId="35" xfId="0" applyNumberFormat="1" applyFont="1" applyFill="1" applyBorder="1" applyAlignment="1">
      <alignment horizontal="center" vertical="center"/>
    </xf>
    <xf numFmtId="170" fontId="7" fillId="0" borderId="33" xfId="0" applyNumberFormat="1" applyFont="1" applyFill="1" applyBorder="1" applyAlignment="1">
      <alignment horizontal="center" vertical="center"/>
    </xf>
    <xf numFmtId="169" fontId="7" fillId="0" borderId="36" xfId="0" applyNumberFormat="1" applyFont="1" applyFill="1" applyBorder="1" applyAlignment="1">
      <alignment horizontal="center" vertical="center"/>
    </xf>
    <xf numFmtId="169" fontId="7" fillId="0" borderId="3" xfId="0" applyNumberFormat="1" applyFont="1" applyFill="1" applyBorder="1" applyAlignment="1">
      <alignment horizontal="center" vertical="center"/>
    </xf>
    <xf numFmtId="169" fontId="8" fillId="0" borderId="37" xfId="0" applyNumberFormat="1" applyFont="1" applyFill="1" applyBorder="1" applyAlignment="1">
      <alignment horizontal="center" vertical="center"/>
    </xf>
    <xf numFmtId="169" fontId="7" fillId="0" borderId="35" xfId="0" applyNumberFormat="1" applyFont="1" applyFill="1" applyBorder="1" applyAlignment="1">
      <alignment horizontal="center" vertical="center"/>
    </xf>
    <xf numFmtId="169" fontId="8" fillId="0" borderId="33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3" borderId="22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/>
    </xf>
    <xf numFmtId="0" fontId="21" fillId="0" borderId="0" xfId="0" applyFont="1" applyAlignment="1">
      <alignment vertical="top" wrapText="1"/>
    </xf>
    <xf numFmtId="0" fontId="0" fillId="0" borderId="0" xfId="0" applyAlignment="1">
      <alignment vertical="center"/>
    </xf>
  </cellXfs>
  <cellStyles count="6">
    <cellStyle name="Moeda 2" xfId="2" xr:uid="{00000000-0005-0000-0000-000000000000}"/>
    <cellStyle name="Normal" xfId="0" builtinId="0"/>
    <cellStyle name="Normal 2" xfId="1" xr:uid="{00000000-0005-0000-0000-000002000000}"/>
    <cellStyle name="Normal_Plan1" xfId="5" xr:uid="{00000000-0005-0000-0000-000003000000}"/>
    <cellStyle name="Porcentagem 2" xfId="3" xr:uid="{00000000-0005-0000-0000-000004000000}"/>
    <cellStyle name="Vírgula 2" xfId="4" xr:uid="{00000000-0005-0000-0000-000005000000}"/>
  </cellStyles>
  <dxfs count="1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-Projeto%20Abrigo%20tempor&#225;rio%20de%20Res&#237;duos%20Centro%20Municipal%20de%20Sa&#250;de%20Romano%20Cassol%20-%20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 1"/>
      <sheetName val="Página 2"/>
    </sheetNames>
    <sheetDataSet>
      <sheetData sheetId="0">
        <row r="37">
          <cell r="J37">
            <v>15897.78</v>
          </cell>
        </row>
        <row r="47">
          <cell r="J47">
            <v>1321.51</v>
          </cell>
        </row>
        <row r="53">
          <cell r="J53">
            <v>10072.94</v>
          </cell>
        </row>
        <row r="56">
          <cell r="J56">
            <v>80.88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1"/>
  <sheetViews>
    <sheetView tabSelected="1" zoomScaleNormal="100" zoomScalePageLayoutView="85" workbookViewId="0">
      <selection activeCell="A32" sqref="A32"/>
    </sheetView>
  </sheetViews>
  <sheetFormatPr defaultColWidth="9.140625" defaultRowHeight="15" x14ac:dyDescent="0.25"/>
  <cols>
    <col min="1" max="1" width="18" style="4" customWidth="1"/>
    <col min="2" max="2" width="58.28515625" style="4" customWidth="1"/>
    <col min="3" max="3" width="12.42578125" style="4" customWidth="1"/>
    <col min="4" max="4" width="7.5703125" style="4" customWidth="1"/>
    <col min="5" max="5" width="6.7109375" style="4" customWidth="1"/>
    <col min="6" max="26" width="6.5703125" style="4" customWidth="1"/>
    <col min="27" max="16384" width="9.140625" style="4"/>
  </cols>
  <sheetData>
    <row r="1" spans="1:46" ht="18.75" customHeight="1" x14ac:dyDescent="0.3">
      <c r="A1" s="60" t="s">
        <v>0</v>
      </c>
      <c r="B1" s="60"/>
      <c r="C1" s="6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3"/>
      <c r="Z1" s="3"/>
    </row>
    <row r="2" spans="1:46" ht="5.25" customHeight="1" x14ac:dyDescent="0.3">
      <c r="A2" s="61"/>
      <c r="B2" s="61"/>
      <c r="C2" s="6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2"/>
      <c r="Y2" s="3"/>
      <c r="Z2" s="3"/>
    </row>
    <row r="3" spans="1:46" ht="54.75" customHeight="1" x14ac:dyDescent="0.25">
      <c r="A3" s="113" t="s">
        <v>41</v>
      </c>
      <c r="B3" s="112" t="s">
        <v>46</v>
      </c>
      <c r="C3" s="112"/>
      <c r="D3" s="112"/>
      <c r="E3" s="112"/>
      <c r="F3" s="112"/>
      <c r="G3" s="112"/>
      <c r="H3" s="112"/>
      <c r="I3" s="64"/>
      <c r="J3" s="64"/>
      <c r="K3" s="64"/>
      <c r="L3" s="64"/>
    </row>
    <row r="4" spans="1:46" ht="5.25" customHeight="1" x14ac:dyDescent="0.25">
      <c r="A4"/>
      <c r="B4"/>
      <c r="C4"/>
    </row>
    <row r="5" spans="1:46" x14ac:dyDescent="0.25">
      <c r="A5" s="62" t="s">
        <v>34</v>
      </c>
      <c r="B5" s="62" t="s">
        <v>45</v>
      </c>
      <c r="C5"/>
    </row>
    <row r="6" spans="1:46" ht="4.5" customHeight="1" x14ac:dyDescent="0.25">
      <c r="A6"/>
      <c r="B6"/>
      <c r="C6"/>
    </row>
    <row r="7" spans="1:46" ht="18" customHeight="1" x14ac:dyDescent="0.25">
      <c r="A7" s="62" t="s">
        <v>35</v>
      </c>
      <c r="B7" s="62" t="s">
        <v>42</v>
      </c>
      <c r="C7"/>
    </row>
    <row r="8" spans="1:46" ht="18" customHeight="1" x14ac:dyDescent="0.25">
      <c r="A8" s="5"/>
      <c r="B8" s="6"/>
    </row>
    <row r="9" spans="1:46" ht="3.75" customHeight="1" thickBot="1" x14ac:dyDescent="0.3">
      <c r="A9" s="6"/>
      <c r="B9" s="6"/>
    </row>
    <row r="10" spans="1:46" ht="15.75" customHeight="1" thickBot="1" x14ac:dyDescent="0.3">
      <c r="A10" s="102" t="s">
        <v>1</v>
      </c>
      <c r="B10" s="105" t="s">
        <v>2</v>
      </c>
      <c r="C10" s="108" t="s">
        <v>3</v>
      </c>
      <c r="D10" s="108" t="s">
        <v>4</v>
      </c>
      <c r="E10" s="93" t="s">
        <v>12</v>
      </c>
      <c r="F10" s="94"/>
      <c r="G10" s="94"/>
      <c r="H10" s="94"/>
      <c r="I10" s="63"/>
      <c r="J10" s="63"/>
      <c r="K10" s="63"/>
      <c r="L10" s="63"/>
      <c r="M10" s="58"/>
      <c r="N10" s="58"/>
      <c r="O10" s="58"/>
      <c r="P10" s="58"/>
      <c r="Q10" s="7"/>
      <c r="R10" s="7"/>
      <c r="S10" s="7"/>
      <c r="T10" s="8"/>
      <c r="U10" s="9"/>
      <c r="V10" s="9"/>
      <c r="W10" s="9"/>
      <c r="X10" s="10"/>
      <c r="Y10" s="11"/>
      <c r="Z10" s="12"/>
    </row>
    <row r="11" spans="1:46" ht="15.75" customHeight="1" thickBot="1" x14ac:dyDescent="0.3">
      <c r="A11" s="103"/>
      <c r="B11" s="106"/>
      <c r="C11" s="109"/>
      <c r="D11" s="109"/>
      <c r="E11" s="91" t="s">
        <v>5</v>
      </c>
      <c r="F11" s="92"/>
      <c r="G11" s="101" t="s">
        <v>6</v>
      </c>
      <c r="H11" s="111"/>
      <c r="I11" s="91" t="s">
        <v>7</v>
      </c>
      <c r="J11" s="92"/>
      <c r="K11" s="101" t="s">
        <v>8</v>
      </c>
      <c r="L11" s="92"/>
      <c r="M11" s="98" t="s">
        <v>9</v>
      </c>
      <c r="N11" s="99"/>
      <c r="O11" s="100" t="s">
        <v>10</v>
      </c>
      <c r="P11" s="99"/>
      <c r="Q11" s="91" t="s">
        <v>11</v>
      </c>
      <c r="R11" s="92"/>
      <c r="S11" s="91" t="s">
        <v>13</v>
      </c>
      <c r="T11" s="92"/>
      <c r="U11" s="91" t="s">
        <v>14</v>
      </c>
      <c r="V11" s="92"/>
      <c r="W11" s="91" t="s">
        <v>27</v>
      </c>
      <c r="X11" s="92"/>
      <c r="Y11" s="13"/>
      <c r="Z11" s="13"/>
      <c r="AA11" s="89" t="s">
        <v>16</v>
      </c>
      <c r="AB11" s="95"/>
      <c r="AC11" s="89" t="s">
        <v>17</v>
      </c>
      <c r="AD11" s="90"/>
      <c r="AE11" s="89" t="s">
        <v>18</v>
      </c>
      <c r="AF11" s="90"/>
      <c r="AG11" s="89" t="s">
        <v>19</v>
      </c>
      <c r="AH11" s="90"/>
      <c r="AI11" s="89" t="s">
        <v>20</v>
      </c>
      <c r="AJ11" s="90"/>
      <c r="AK11" s="89" t="s">
        <v>21</v>
      </c>
      <c r="AL11" s="90"/>
      <c r="AM11" s="89" t="s">
        <v>22</v>
      </c>
      <c r="AN11" s="90"/>
      <c r="AO11" s="89" t="s">
        <v>23</v>
      </c>
      <c r="AP11" s="90"/>
      <c r="AQ11" s="89" t="s">
        <v>24</v>
      </c>
      <c r="AR11" s="90"/>
      <c r="AS11" s="89" t="s">
        <v>25</v>
      </c>
      <c r="AT11" s="90"/>
    </row>
    <row r="12" spans="1:46" ht="15.75" thickBot="1" x14ac:dyDescent="0.3">
      <c r="A12" s="104"/>
      <c r="B12" s="107"/>
      <c r="C12" s="110"/>
      <c r="D12" s="110"/>
      <c r="E12" s="14" t="s">
        <v>15</v>
      </c>
      <c r="F12" s="15" t="s">
        <v>26</v>
      </c>
      <c r="G12" s="14" t="s">
        <v>15</v>
      </c>
      <c r="H12" s="15" t="s">
        <v>26</v>
      </c>
      <c r="I12" s="14" t="s">
        <v>15</v>
      </c>
      <c r="J12" s="15" t="s">
        <v>26</v>
      </c>
      <c r="K12" s="14" t="s">
        <v>15</v>
      </c>
      <c r="L12" s="15" t="s">
        <v>26</v>
      </c>
      <c r="M12" s="14" t="s">
        <v>15</v>
      </c>
      <c r="N12" s="15" t="s">
        <v>26</v>
      </c>
      <c r="O12" s="14" t="s">
        <v>15</v>
      </c>
      <c r="P12" s="15" t="s">
        <v>26</v>
      </c>
      <c r="Q12" s="14" t="s">
        <v>15</v>
      </c>
      <c r="R12" s="15" t="s">
        <v>26</v>
      </c>
      <c r="S12" s="14" t="s">
        <v>15</v>
      </c>
      <c r="T12" s="15" t="s">
        <v>26</v>
      </c>
      <c r="U12" s="14" t="s">
        <v>15</v>
      </c>
      <c r="V12" s="15" t="s">
        <v>26</v>
      </c>
      <c r="W12" s="14" t="s">
        <v>15</v>
      </c>
      <c r="X12" s="15" t="s">
        <v>26</v>
      </c>
      <c r="Y12" s="16"/>
      <c r="Z12" s="16"/>
      <c r="AA12" s="17" t="s">
        <v>28</v>
      </c>
      <c r="AB12" s="18" t="s">
        <v>29</v>
      </c>
      <c r="AC12" s="19" t="s">
        <v>28</v>
      </c>
      <c r="AD12" s="20" t="s">
        <v>29</v>
      </c>
      <c r="AE12" s="19" t="s">
        <v>28</v>
      </c>
      <c r="AF12" s="20" t="s">
        <v>29</v>
      </c>
      <c r="AG12" s="19" t="s">
        <v>28</v>
      </c>
      <c r="AH12" s="20" t="s">
        <v>29</v>
      </c>
      <c r="AI12" s="19" t="s">
        <v>28</v>
      </c>
      <c r="AJ12" s="20" t="s">
        <v>29</v>
      </c>
      <c r="AK12" s="19" t="s">
        <v>28</v>
      </c>
      <c r="AL12" s="20" t="s">
        <v>29</v>
      </c>
      <c r="AM12" s="19" t="s">
        <v>28</v>
      </c>
      <c r="AN12" s="20" t="s">
        <v>29</v>
      </c>
      <c r="AO12" s="19" t="s">
        <v>28</v>
      </c>
      <c r="AP12" s="20" t="s">
        <v>29</v>
      </c>
      <c r="AQ12" s="19" t="s">
        <v>28</v>
      </c>
      <c r="AR12" s="20" t="s">
        <v>29</v>
      </c>
      <c r="AS12" s="19" t="s">
        <v>28</v>
      </c>
      <c r="AT12" s="20" t="s">
        <v>29</v>
      </c>
    </row>
    <row r="13" spans="1:46" ht="15.75" x14ac:dyDescent="0.25">
      <c r="A13" s="21">
        <v>1</v>
      </c>
      <c r="B13" s="65" t="s">
        <v>43</v>
      </c>
      <c r="C13" s="23">
        <f>'[1]Página 1'!$J$37</f>
        <v>15897.78</v>
      </c>
      <c r="D13" s="24">
        <f t="shared" ref="D13:D19" si="0">C13/$C$26</f>
        <v>0.58078091966897438</v>
      </c>
      <c r="E13" s="25">
        <v>50</v>
      </c>
      <c r="F13" s="26">
        <f t="shared" ref="F13:F19" si="1">E13</f>
        <v>50</v>
      </c>
      <c r="G13" s="25">
        <v>50</v>
      </c>
      <c r="H13" s="26">
        <f>IF((F13=100),0,G13+F13)</f>
        <v>100</v>
      </c>
      <c r="I13" s="25"/>
      <c r="J13" s="26">
        <f>IF((H13=100),0,I13+H13)</f>
        <v>0</v>
      </c>
      <c r="K13" s="25"/>
      <c r="L13" s="26">
        <f>IF((J13=100),0,K13+J13)</f>
        <v>0</v>
      </c>
      <c r="M13" s="25"/>
      <c r="N13" s="26">
        <f>IF((L13=100),0,M13+L13)</f>
        <v>0</v>
      </c>
      <c r="O13" s="25"/>
      <c r="P13" s="26">
        <f>IF((N13=100),0,O13+N13)</f>
        <v>0</v>
      </c>
      <c r="Q13" s="25"/>
      <c r="R13" s="26">
        <f>IF((P13=100),0,Q13+P13)</f>
        <v>0</v>
      </c>
      <c r="S13" s="25"/>
      <c r="T13" s="26">
        <f>IF((R13=100),0,S13+R13)</f>
        <v>0</v>
      </c>
      <c r="U13" s="25"/>
      <c r="V13" s="26">
        <f>IF((T13=100),0,U13+T13)</f>
        <v>0</v>
      </c>
      <c r="W13" s="25"/>
      <c r="X13" s="26">
        <f>IF((V13=100),0,W13+V13)</f>
        <v>0</v>
      </c>
      <c r="Y13" s="27"/>
      <c r="Z13" s="27"/>
      <c r="AA13" s="28">
        <f t="shared" ref="AA13:AA24" si="2">(((E13/100)*C13)/$C$26)</f>
        <v>0.29039045983448719</v>
      </c>
      <c r="AB13" s="29">
        <f t="shared" ref="AB13:AB24" si="3">(((F13/100)*C13)/$C$26)</f>
        <v>0.29039045983448719</v>
      </c>
      <c r="AC13" s="28">
        <f t="shared" ref="AC13:AC24" si="4">(((G13/100)*C13)/$C$26)</f>
        <v>0.29039045983448719</v>
      </c>
      <c r="AD13" s="29">
        <f t="shared" ref="AD13:AD24" si="5">(((H13/100)*C13)/$C$26)</f>
        <v>0.58078091966897438</v>
      </c>
      <c r="AE13" s="28">
        <f t="shared" ref="AE13:AE24" si="6">(((I13/100)*C13)/$C$26)</f>
        <v>0</v>
      </c>
      <c r="AF13" s="29">
        <f t="shared" ref="AF13:AF24" si="7">(((J13/100)*C13)/$C$26)</f>
        <v>0</v>
      </c>
      <c r="AG13" s="28">
        <f t="shared" ref="AG13:AG24" si="8">(((K13/100)*C13)/$C$26)</f>
        <v>0</v>
      </c>
      <c r="AH13" s="29">
        <f t="shared" ref="AH13:AH24" si="9">(((L13/100)*C13)/$C$26)</f>
        <v>0</v>
      </c>
      <c r="AI13" s="28">
        <f t="shared" ref="AI13:AI24" si="10">(((M13/100)*C13)/$C$26)</f>
        <v>0</v>
      </c>
      <c r="AJ13" s="29">
        <f t="shared" ref="AJ13:AJ24" si="11">(((N13/100)*C13)/$C$26)</f>
        <v>0</v>
      </c>
      <c r="AK13" s="28">
        <f t="shared" ref="AK13:AK24" si="12">(((O13/100)*C13)/$C$26)</f>
        <v>0</v>
      </c>
      <c r="AL13" s="29">
        <f t="shared" ref="AL13:AL24" si="13">(((P13/100)*C13)/$C$26)</f>
        <v>0</v>
      </c>
      <c r="AM13" s="28">
        <f t="shared" ref="AM13:AM24" si="14">(((Q13/100)*C13)/$C$26)</f>
        <v>0</v>
      </c>
      <c r="AN13" s="29">
        <f t="shared" ref="AN13:AN24" si="15">(((R13/100)*C13)/$C$26)</f>
        <v>0</v>
      </c>
      <c r="AO13" s="28">
        <f t="shared" ref="AO13:AO24" si="16">(((S13/100)*C13)/$C$26)</f>
        <v>0</v>
      </c>
      <c r="AP13" s="29">
        <f t="shared" ref="AP13:AP24" si="17">(((T13/100)*C13)/$C$26)</f>
        <v>0</v>
      </c>
      <c r="AQ13" s="28">
        <f t="shared" ref="AQ13:AQ24" si="18">(((U13/100)*C13)/$C$26)</f>
        <v>0</v>
      </c>
      <c r="AR13" s="29">
        <f t="shared" ref="AR13:AR24" si="19">(((V13/100)*C13)/$C$26)</f>
        <v>0</v>
      </c>
      <c r="AS13" s="28">
        <f t="shared" ref="AS13:AS24" si="20">(((W13/100)*C13)/$C$26)</f>
        <v>0</v>
      </c>
      <c r="AT13" s="29">
        <f t="shared" ref="AT13:AT24" si="21">(((X13/100)*C13)/$C$26)</f>
        <v>0</v>
      </c>
    </row>
    <row r="14" spans="1:46" ht="15.75" x14ac:dyDescent="0.25">
      <c r="A14" s="21">
        <v>2</v>
      </c>
      <c r="B14" s="65" t="s">
        <v>47</v>
      </c>
      <c r="C14" s="23">
        <f>'[1]Página 1'!$J$47</f>
        <v>1321.51</v>
      </c>
      <c r="D14" s="31">
        <f t="shared" si="0"/>
        <v>4.827767104285921E-2</v>
      </c>
      <c r="E14" s="32">
        <v>100</v>
      </c>
      <c r="F14" s="33">
        <f t="shared" si="1"/>
        <v>100</v>
      </c>
      <c r="G14" s="32">
        <v>0</v>
      </c>
      <c r="H14" s="33">
        <f t="shared" ref="H14:H19" si="22">IF((F14=100),0,G14+F14)</f>
        <v>0</v>
      </c>
      <c r="I14" s="32">
        <v>0</v>
      </c>
      <c r="J14" s="33">
        <f t="shared" ref="J14:J19" si="23">IF((H14=100),0,I14+H14)</f>
        <v>0</v>
      </c>
      <c r="K14" s="32">
        <v>0</v>
      </c>
      <c r="L14" s="33">
        <f t="shared" ref="L14:L19" si="24">IF((J14=100),0,K14+J14)</f>
        <v>0</v>
      </c>
      <c r="M14" s="32"/>
      <c r="N14" s="33">
        <f t="shared" ref="N14:N24" si="25">IF((L14=100),0,M14+L14)</f>
        <v>0</v>
      </c>
      <c r="O14" s="32"/>
      <c r="P14" s="33">
        <f t="shared" ref="P14:R24" si="26">IF((N14=100),0,O14+N14)</f>
        <v>0</v>
      </c>
      <c r="Q14" s="32"/>
      <c r="R14" s="33">
        <f t="shared" si="26"/>
        <v>0</v>
      </c>
      <c r="S14" s="32"/>
      <c r="T14" s="33">
        <f t="shared" ref="T14" si="27">IF((R14=100),0,S14+R14)</f>
        <v>0</v>
      </c>
      <c r="U14" s="32"/>
      <c r="V14" s="33">
        <f t="shared" ref="V14:V15" si="28">IF((T14=100),0,U14+T14)</f>
        <v>0</v>
      </c>
      <c r="W14" s="32"/>
      <c r="X14" s="33">
        <f t="shared" ref="X14:X15" si="29">IF((V14=100),0,W14+V14)</f>
        <v>0</v>
      </c>
      <c r="Y14" s="27"/>
      <c r="Z14" s="27"/>
      <c r="AA14" s="34">
        <f t="shared" si="2"/>
        <v>4.827767104285921E-2</v>
      </c>
      <c r="AB14" s="35">
        <f t="shared" si="3"/>
        <v>4.827767104285921E-2</v>
      </c>
      <c r="AC14" s="34">
        <f t="shared" si="4"/>
        <v>0</v>
      </c>
      <c r="AD14" s="35">
        <f t="shared" si="5"/>
        <v>0</v>
      </c>
      <c r="AE14" s="34">
        <f t="shared" si="6"/>
        <v>0</v>
      </c>
      <c r="AF14" s="35">
        <f t="shared" si="7"/>
        <v>0</v>
      </c>
      <c r="AG14" s="34">
        <f t="shared" si="8"/>
        <v>0</v>
      </c>
      <c r="AH14" s="35">
        <f t="shared" si="9"/>
        <v>0</v>
      </c>
      <c r="AI14" s="34">
        <f t="shared" si="10"/>
        <v>0</v>
      </c>
      <c r="AJ14" s="35">
        <f t="shared" si="11"/>
        <v>0</v>
      </c>
      <c r="AK14" s="34">
        <f t="shared" si="12"/>
        <v>0</v>
      </c>
      <c r="AL14" s="35">
        <f t="shared" si="13"/>
        <v>0</v>
      </c>
      <c r="AM14" s="34">
        <f t="shared" si="14"/>
        <v>0</v>
      </c>
      <c r="AN14" s="35">
        <f t="shared" si="15"/>
        <v>0</v>
      </c>
      <c r="AO14" s="34">
        <f t="shared" si="16"/>
        <v>0</v>
      </c>
      <c r="AP14" s="35">
        <f t="shared" si="17"/>
        <v>0</v>
      </c>
      <c r="AQ14" s="34">
        <f t="shared" si="18"/>
        <v>0</v>
      </c>
      <c r="AR14" s="35">
        <f t="shared" si="19"/>
        <v>0</v>
      </c>
      <c r="AS14" s="34">
        <f t="shared" si="20"/>
        <v>0</v>
      </c>
      <c r="AT14" s="35">
        <f t="shared" si="21"/>
        <v>0</v>
      </c>
    </row>
    <row r="15" spans="1:46" ht="15.75" x14ac:dyDescent="0.25">
      <c r="A15" s="21">
        <v>3</v>
      </c>
      <c r="B15" s="65" t="s">
        <v>36</v>
      </c>
      <c r="C15" s="23">
        <f>'[1]Página 1'!$J$53</f>
        <v>10072.94</v>
      </c>
      <c r="D15" s="31">
        <f t="shared" si="0"/>
        <v>0.3679866847428005</v>
      </c>
      <c r="E15" s="32"/>
      <c r="F15" s="33">
        <f t="shared" si="1"/>
        <v>0</v>
      </c>
      <c r="G15" s="32">
        <v>100</v>
      </c>
      <c r="H15" s="33">
        <f t="shared" si="22"/>
        <v>100</v>
      </c>
      <c r="I15" s="32"/>
      <c r="J15" s="33">
        <f t="shared" si="23"/>
        <v>0</v>
      </c>
      <c r="K15" s="32"/>
      <c r="L15" s="33">
        <f t="shared" si="24"/>
        <v>0</v>
      </c>
      <c r="M15" s="32"/>
      <c r="N15" s="33">
        <f t="shared" si="25"/>
        <v>0</v>
      </c>
      <c r="O15" s="32"/>
      <c r="P15" s="33">
        <f t="shared" si="26"/>
        <v>0</v>
      </c>
      <c r="Q15" s="32"/>
      <c r="R15" s="33"/>
      <c r="S15" s="32"/>
      <c r="T15" s="33"/>
      <c r="U15" s="32"/>
      <c r="V15" s="33">
        <f t="shared" si="28"/>
        <v>0</v>
      </c>
      <c r="W15" s="32"/>
      <c r="X15" s="33">
        <f t="shared" si="29"/>
        <v>0</v>
      </c>
      <c r="Y15" s="27"/>
      <c r="Z15" s="27"/>
      <c r="AA15" s="34">
        <f t="shared" si="2"/>
        <v>0</v>
      </c>
      <c r="AB15" s="35">
        <f t="shared" si="3"/>
        <v>0</v>
      </c>
      <c r="AC15" s="34">
        <f t="shared" si="4"/>
        <v>0.3679866847428005</v>
      </c>
      <c r="AD15" s="35">
        <f t="shared" si="5"/>
        <v>0.3679866847428005</v>
      </c>
      <c r="AE15" s="34">
        <f t="shared" si="6"/>
        <v>0</v>
      </c>
      <c r="AF15" s="35">
        <f t="shared" si="7"/>
        <v>0</v>
      </c>
      <c r="AG15" s="34">
        <f t="shared" si="8"/>
        <v>0</v>
      </c>
      <c r="AH15" s="35">
        <f t="shared" si="9"/>
        <v>0</v>
      </c>
      <c r="AI15" s="34">
        <f t="shared" si="10"/>
        <v>0</v>
      </c>
      <c r="AJ15" s="35">
        <f t="shared" si="11"/>
        <v>0</v>
      </c>
      <c r="AK15" s="34">
        <f t="shared" si="12"/>
        <v>0</v>
      </c>
      <c r="AL15" s="35">
        <f t="shared" si="13"/>
        <v>0</v>
      </c>
      <c r="AM15" s="34">
        <f t="shared" si="14"/>
        <v>0</v>
      </c>
      <c r="AN15" s="35">
        <f t="shared" si="15"/>
        <v>0</v>
      </c>
      <c r="AO15" s="34">
        <f t="shared" si="16"/>
        <v>0</v>
      </c>
      <c r="AP15" s="35">
        <f t="shared" si="17"/>
        <v>0</v>
      </c>
      <c r="AQ15" s="34">
        <f t="shared" si="18"/>
        <v>0</v>
      </c>
      <c r="AR15" s="35">
        <f t="shared" si="19"/>
        <v>0</v>
      </c>
      <c r="AS15" s="34">
        <f t="shared" si="20"/>
        <v>0</v>
      </c>
      <c r="AT15" s="35">
        <f t="shared" si="21"/>
        <v>0</v>
      </c>
    </row>
    <row r="16" spans="1:46" ht="15.75" x14ac:dyDescent="0.25">
      <c r="A16" s="30">
        <v>4</v>
      </c>
      <c r="B16" s="65" t="s">
        <v>44</v>
      </c>
      <c r="C16" s="23">
        <f>'[1]Página 1'!$J$56</f>
        <v>80.88</v>
      </c>
      <c r="D16" s="31">
        <f t="shared" si="0"/>
        <v>2.9547245453658711E-3</v>
      </c>
      <c r="E16" s="36"/>
      <c r="F16" s="33">
        <f t="shared" si="1"/>
        <v>0</v>
      </c>
      <c r="G16" s="37"/>
      <c r="H16" s="33">
        <f t="shared" si="22"/>
        <v>0</v>
      </c>
      <c r="I16" s="32"/>
      <c r="J16" s="33">
        <f t="shared" si="23"/>
        <v>0</v>
      </c>
      <c r="K16" s="32"/>
      <c r="L16" s="33">
        <f t="shared" si="24"/>
        <v>0</v>
      </c>
      <c r="M16" s="32"/>
      <c r="N16" s="33">
        <f t="shared" si="25"/>
        <v>0</v>
      </c>
      <c r="O16" s="32">
        <v>0</v>
      </c>
      <c r="P16" s="33">
        <f t="shared" si="26"/>
        <v>0</v>
      </c>
      <c r="Q16" s="32"/>
      <c r="R16" s="33"/>
      <c r="S16" s="32"/>
      <c r="T16" s="33"/>
      <c r="U16" s="32"/>
      <c r="V16" s="33"/>
      <c r="W16" s="32"/>
      <c r="X16" s="33"/>
      <c r="Y16" s="27"/>
      <c r="Z16" s="27"/>
      <c r="AA16" s="34">
        <f t="shared" si="2"/>
        <v>0</v>
      </c>
      <c r="AB16" s="35">
        <f t="shared" si="3"/>
        <v>0</v>
      </c>
      <c r="AC16" s="34">
        <f t="shared" si="4"/>
        <v>0</v>
      </c>
      <c r="AD16" s="35">
        <f t="shared" si="5"/>
        <v>0</v>
      </c>
      <c r="AE16" s="34">
        <f t="shared" si="6"/>
        <v>0</v>
      </c>
      <c r="AF16" s="35">
        <f t="shared" si="7"/>
        <v>0</v>
      </c>
      <c r="AG16" s="34">
        <f t="shared" si="8"/>
        <v>0</v>
      </c>
      <c r="AH16" s="35">
        <f t="shared" si="9"/>
        <v>0</v>
      </c>
      <c r="AI16" s="34">
        <f t="shared" si="10"/>
        <v>0</v>
      </c>
      <c r="AJ16" s="35">
        <f t="shared" si="11"/>
        <v>0</v>
      </c>
      <c r="AK16" s="34">
        <f t="shared" si="12"/>
        <v>0</v>
      </c>
      <c r="AL16" s="35">
        <f t="shared" si="13"/>
        <v>0</v>
      </c>
      <c r="AM16" s="34">
        <f t="shared" si="14"/>
        <v>0</v>
      </c>
      <c r="AN16" s="35">
        <f t="shared" si="15"/>
        <v>0</v>
      </c>
      <c r="AO16" s="34">
        <f t="shared" si="16"/>
        <v>0</v>
      </c>
      <c r="AP16" s="35">
        <f t="shared" si="17"/>
        <v>0</v>
      </c>
      <c r="AQ16" s="34">
        <f t="shared" si="18"/>
        <v>0</v>
      </c>
      <c r="AR16" s="35">
        <f t="shared" si="19"/>
        <v>0</v>
      </c>
      <c r="AS16" s="34">
        <f t="shared" si="20"/>
        <v>0</v>
      </c>
      <c r="AT16" s="35">
        <f t="shared" si="21"/>
        <v>0</v>
      </c>
    </row>
    <row r="17" spans="1:46" x14ac:dyDescent="0.25">
      <c r="A17" s="30"/>
      <c r="B17" s="59"/>
      <c r="C17" s="23"/>
      <c r="D17" s="31">
        <f t="shared" si="0"/>
        <v>0</v>
      </c>
      <c r="E17" s="36"/>
      <c r="F17" s="33">
        <f t="shared" ref="F17" si="30">E17</f>
        <v>0</v>
      </c>
      <c r="G17" s="37"/>
      <c r="H17" s="33">
        <f t="shared" ref="H17" si="31">IF((F17=100),0,G17+F17)</f>
        <v>0</v>
      </c>
      <c r="I17" s="32"/>
      <c r="J17" s="33">
        <f t="shared" ref="J17" si="32">IF((H17=100),0,I17+H17)</f>
        <v>0</v>
      </c>
      <c r="K17" s="32"/>
      <c r="L17" s="33">
        <f t="shared" ref="L17" si="33">IF((J17=100),0,K17+J17)</f>
        <v>0</v>
      </c>
      <c r="M17" s="32"/>
      <c r="N17" s="33">
        <f t="shared" ref="N17" si="34">IF((L17=100),0,M17+L17)</f>
        <v>0</v>
      </c>
      <c r="O17" s="32"/>
      <c r="P17" s="33">
        <f t="shared" ref="P17" si="35">IF((N17=100),0,O17+N17)</f>
        <v>0</v>
      </c>
      <c r="Q17" s="32"/>
      <c r="R17" s="33"/>
      <c r="S17" s="32"/>
      <c r="T17" s="33"/>
      <c r="U17" s="32"/>
      <c r="V17" s="33"/>
      <c r="W17" s="32"/>
      <c r="X17" s="33"/>
      <c r="Y17" s="27"/>
      <c r="Z17" s="27"/>
      <c r="AA17" s="34">
        <f t="shared" si="2"/>
        <v>0</v>
      </c>
      <c r="AB17" s="35">
        <f t="shared" si="3"/>
        <v>0</v>
      </c>
      <c r="AC17" s="34">
        <f t="shared" si="4"/>
        <v>0</v>
      </c>
      <c r="AD17" s="35">
        <f t="shared" si="5"/>
        <v>0</v>
      </c>
      <c r="AE17" s="34">
        <f t="shared" si="6"/>
        <v>0</v>
      </c>
      <c r="AF17" s="35">
        <f t="shared" si="7"/>
        <v>0</v>
      </c>
      <c r="AG17" s="34">
        <f t="shared" si="8"/>
        <v>0</v>
      </c>
      <c r="AH17" s="35">
        <f t="shared" si="9"/>
        <v>0</v>
      </c>
      <c r="AI17" s="34">
        <f t="shared" si="10"/>
        <v>0</v>
      </c>
      <c r="AJ17" s="35">
        <f t="shared" si="11"/>
        <v>0</v>
      </c>
      <c r="AK17" s="34">
        <f t="shared" si="12"/>
        <v>0</v>
      </c>
      <c r="AL17" s="35">
        <f t="shared" si="13"/>
        <v>0</v>
      </c>
      <c r="AM17" s="34">
        <f t="shared" si="14"/>
        <v>0</v>
      </c>
      <c r="AN17" s="35">
        <f t="shared" si="15"/>
        <v>0</v>
      </c>
      <c r="AO17" s="34">
        <f t="shared" si="16"/>
        <v>0</v>
      </c>
      <c r="AP17" s="35">
        <f t="shared" si="17"/>
        <v>0</v>
      </c>
      <c r="AQ17" s="34">
        <f t="shared" si="18"/>
        <v>0</v>
      </c>
      <c r="AR17" s="35">
        <f t="shared" si="19"/>
        <v>0</v>
      </c>
      <c r="AS17" s="34">
        <f t="shared" si="20"/>
        <v>0</v>
      </c>
      <c r="AT17" s="35">
        <f t="shared" si="21"/>
        <v>0</v>
      </c>
    </row>
    <row r="18" spans="1:46" x14ac:dyDescent="0.25">
      <c r="A18" s="30"/>
      <c r="B18" s="59"/>
      <c r="C18" s="23"/>
      <c r="D18" s="31">
        <f t="shared" si="0"/>
        <v>0</v>
      </c>
      <c r="E18" s="36"/>
      <c r="F18" s="33">
        <f t="shared" si="1"/>
        <v>0</v>
      </c>
      <c r="G18" s="37"/>
      <c r="H18" s="33">
        <f t="shared" si="22"/>
        <v>0</v>
      </c>
      <c r="I18" s="32"/>
      <c r="J18" s="33">
        <f t="shared" si="23"/>
        <v>0</v>
      </c>
      <c r="K18" s="32"/>
      <c r="L18" s="33">
        <f t="shared" si="24"/>
        <v>0</v>
      </c>
      <c r="M18" s="32"/>
      <c r="N18" s="33">
        <f t="shared" si="25"/>
        <v>0</v>
      </c>
      <c r="O18" s="32"/>
      <c r="P18" s="33">
        <f t="shared" si="26"/>
        <v>0</v>
      </c>
      <c r="Q18" s="32"/>
      <c r="R18" s="33"/>
      <c r="S18" s="32"/>
      <c r="T18" s="33"/>
      <c r="U18" s="32"/>
      <c r="V18" s="33"/>
      <c r="W18" s="32"/>
      <c r="X18" s="33"/>
      <c r="Y18" s="27"/>
      <c r="Z18" s="27"/>
      <c r="AA18" s="34">
        <f t="shared" si="2"/>
        <v>0</v>
      </c>
      <c r="AB18" s="35">
        <f t="shared" si="3"/>
        <v>0</v>
      </c>
      <c r="AC18" s="34">
        <f t="shared" si="4"/>
        <v>0</v>
      </c>
      <c r="AD18" s="35">
        <f t="shared" si="5"/>
        <v>0</v>
      </c>
      <c r="AE18" s="34">
        <f t="shared" si="6"/>
        <v>0</v>
      </c>
      <c r="AF18" s="35">
        <f t="shared" si="7"/>
        <v>0</v>
      </c>
      <c r="AG18" s="34">
        <f t="shared" si="8"/>
        <v>0</v>
      </c>
      <c r="AH18" s="35">
        <f t="shared" si="9"/>
        <v>0</v>
      </c>
      <c r="AI18" s="34">
        <f t="shared" si="10"/>
        <v>0</v>
      </c>
      <c r="AJ18" s="35">
        <f t="shared" si="11"/>
        <v>0</v>
      </c>
      <c r="AK18" s="34">
        <f t="shared" si="12"/>
        <v>0</v>
      </c>
      <c r="AL18" s="35">
        <f t="shared" si="13"/>
        <v>0</v>
      </c>
      <c r="AM18" s="34">
        <f t="shared" si="14"/>
        <v>0</v>
      </c>
      <c r="AN18" s="35">
        <f t="shared" si="15"/>
        <v>0</v>
      </c>
      <c r="AO18" s="34">
        <f t="shared" si="16"/>
        <v>0</v>
      </c>
      <c r="AP18" s="35">
        <f t="shared" si="17"/>
        <v>0</v>
      </c>
      <c r="AQ18" s="34">
        <f t="shared" si="18"/>
        <v>0</v>
      </c>
      <c r="AR18" s="35">
        <f t="shared" si="19"/>
        <v>0</v>
      </c>
      <c r="AS18" s="34">
        <f t="shared" si="20"/>
        <v>0</v>
      </c>
      <c r="AT18" s="35">
        <f t="shared" si="21"/>
        <v>0</v>
      </c>
    </row>
    <row r="19" spans="1:46" x14ac:dyDescent="0.25">
      <c r="A19" s="30"/>
      <c r="B19" s="59"/>
      <c r="C19" s="23"/>
      <c r="D19" s="31">
        <f t="shared" si="0"/>
        <v>0</v>
      </c>
      <c r="E19" s="36"/>
      <c r="F19" s="33">
        <f t="shared" si="1"/>
        <v>0</v>
      </c>
      <c r="G19" s="37"/>
      <c r="H19" s="33">
        <f t="shared" si="22"/>
        <v>0</v>
      </c>
      <c r="I19" s="32"/>
      <c r="J19" s="33">
        <f t="shared" si="23"/>
        <v>0</v>
      </c>
      <c r="K19" s="32"/>
      <c r="L19" s="33">
        <f t="shared" si="24"/>
        <v>0</v>
      </c>
      <c r="M19" s="32"/>
      <c r="N19" s="33">
        <f t="shared" si="25"/>
        <v>0</v>
      </c>
      <c r="O19" s="32"/>
      <c r="P19" s="33">
        <f t="shared" si="26"/>
        <v>0</v>
      </c>
      <c r="Q19" s="32"/>
      <c r="R19" s="33"/>
      <c r="S19" s="32"/>
      <c r="T19" s="33"/>
      <c r="U19" s="32"/>
      <c r="V19" s="33"/>
      <c r="W19" s="32"/>
      <c r="X19" s="33"/>
      <c r="Y19" s="27"/>
      <c r="Z19" s="27"/>
      <c r="AA19" s="34">
        <f t="shared" si="2"/>
        <v>0</v>
      </c>
      <c r="AB19" s="35">
        <f t="shared" si="3"/>
        <v>0</v>
      </c>
      <c r="AC19" s="34">
        <f t="shared" si="4"/>
        <v>0</v>
      </c>
      <c r="AD19" s="35">
        <f t="shared" si="5"/>
        <v>0</v>
      </c>
      <c r="AE19" s="34">
        <f t="shared" si="6"/>
        <v>0</v>
      </c>
      <c r="AF19" s="35">
        <f t="shared" si="7"/>
        <v>0</v>
      </c>
      <c r="AG19" s="34">
        <f t="shared" si="8"/>
        <v>0</v>
      </c>
      <c r="AH19" s="35">
        <f t="shared" si="9"/>
        <v>0</v>
      </c>
      <c r="AI19" s="34">
        <f t="shared" si="10"/>
        <v>0</v>
      </c>
      <c r="AJ19" s="35">
        <f t="shared" si="11"/>
        <v>0</v>
      </c>
      <c r="AK19" s="34">
        <f t="shared" si="12"/>
        <v>0</v>
      </c>
      <c r="AL19" s="35">
        <f t="shared" si="13"/>
        <v>0</v>
      </c>
      <c r="AM19" s="34">
        <f t="shared" si="14"/>
        <v>0</v>
      </c>
      <c r="AN19" s="35">
        <f t="shared" si="15"/>
        <v>0</v>
      </c>
      <c r="AO19" s="34">
        <f t="shared" si="16"/>
        <v>0</v>
      </c>
      <c r="AP19" s="35">
        <f t="shared" si="17"/>
        <v>0</v>
      </c>
      <c r="AQ19" s="34">
        <f t="shared" si="18"/>
        <v>0</v>
      </c>
      <c r="AR19" s="35">
        <f t="shared" si="19"/>
        <v>0</v>
      </c>
      <c r="AS19" s="34">
        <f t="shared" si="20"/>
        <v>0</v>
      </c>
      <c r="AT19" s="35">
        <f t="shared" si="21"/>
        <v>0</v>
      </c>
    </row>
    <row r="20" spans="1:46" x14ac:dyDescent="0.25">
      <c r="A20" s="30"/>
      <c r="B20" s="59"/>
      <c r="C20" s="23"/>
      <c r="D20" s="31"/>
      <c r="E20" s="36"/>
      <c r="F20" s="33"/>
      <c r="G20" s="37"/>
      <c r="H20" s="33"/>
      <c r="I20" s="32"/>
      <c r="J20" s="33">
        <f t="shared" ref="J20" si="36">IF((H20=100),0,I20+H20)</f>
        <v>0</v>
      </c>
      <c r="K20" s="32"/>
      <c r="L20" s="33"/>
      <c r="M20" s="32"/>
      <c r="N20" s="33">
        <f t="shared" si="25"/>
        <v>0</v>
      </c>
      <c r="O20" s="32"/>
      <c r="P20" s="33">
        <f t="shared" si="26"/>
        <v>0</v>
      </c>
      <c r="Q20" s="32"/>
      <c r="R20" s="33"/>
      <c r="S20" s="32"/>
      <c r="T20" s="33"/>
      <c r="U20" s="32"/>
      <c r="V20" s="33"/>
      <c r="W20" s="32"/>
      <c r="X20" s="33"/>
      <c r="Y20" s="27"/>
      <c r="Z20" s="27"/>
      <c r="AA20" s="34">
        <f t="shared" si="2"/>
        <v>0</v>
      </c>
      <c r="AB20" s="35">
        <f t="shared" si="3"/>
        <v>0</v>
      </c>
      <c r="AC20" s="34">
        <f t="shared" si="4"/>
        <v>0</v>
      </c>
      <c r="AD20" s="35">
        <f t="shared" si="5"/>
        <v>0</v>
      </c>
      <c r="AE20" s="34">
        <f t="shared" si="6"/>
        <v>0</v>
      </c>
      <c r="AF20" s="35">
        <f t="shared" si="7"/>
        <v>0</v>
      </c>
      <c r="AG20" s="34">
        <f t="shared" si="8"/>
        <v>0</v>
      </c>
      <c r="AH20" s="35">
        <f t="shared" si="9"/>
        <v>0</v>
      </c>
      <c r="AI20" s="34">
        <f t="shared" si="10"/>
        <v>0</v>
      </c>
      <c r="AJ20" s="35">
        <f t="shared" si="11"/>
        <v>0</v>
      </c>
      <c r="AK20" s="34">
        <f t="shared" si="12"/>
        <v>0</v>
      </c>
      <c r="AL20" s="35">
        <f t="shared" si="13"/>
        <v>0</v>
      </c>
      <c r="AM20" s="34">
        <f t="shared" si="14"/>
        <v>0</v>
      </c>
      <c r="AN20" s="35">
        <f t="shared" si="15"/>
        <v>0</v>
      </c>
      <c r="AO20" s="34">
        <f t="shared" si="16"/>
        <v>0</v>
      </c>
      <c r="AP20" s="35">
        <f t="shared" si="17"/>
        <v>0</v>
      </c>
      <c r="AQ20" s="34">
        <f t="shared" si="18"/>
        <v>0</v>
      </c>
      <c r="AR20" s="35">
        <f t="shared" si="19"/>
        <v>0</v>
      </c>
      <c r="AS20" s="34">
        <f t="shared" si="20"/>
        <v>0</v>
      </c>
      <c r="AT20" s="35">
        <f t="shared" si="21"/>
        <v>0</v>
      </c>
    </row>
    <row r="21" spans="1:46" x14ac:dyDescent="0.25">
      <c r="A21" s="30"/>
      <c r="B21" s="22"/>
      <c r="C21" s="23"/>
      <c r="D21" s="31"/>
      <c r="E21" s="36"/>
      <c r="F21" s="33"/>
      <c r="G21" s="37"/>
      <c r="H21" s="33"/>
      <c r="I21" s="32"/>
      <c r="J21" s="33"/>
      <c r="K21" s="32"/>
      <c r="L21" s="33"/>
      <c r="M21" s="32"/>
      <c r="N21" s="33">
        <f t="shared" si="25"/>
        <v>0</v>
      </c>
      <c r="O21" s="32"/>
      <c r="P21" s="33">
        <f t="shared" si="26"/>
        <v>0</v>
      </c>
      <c r="Q21" s="32"/>
      <c r="R21" s="33"/>
      <c r="S21" s="32"/>
      <c r="T21" s="33"/>
      <c r="U21" s="32"/>
      <c r="V21" s="33"/>
      <c r="W21" s="32"/>
      <c r="X21" s="33"/>
      <c r="Y21" s="27"/>
      <c r="Z21" s="27"/>
      <c r="AA21" s="34">
        <f t="shared" si="2"/>
        <v>0</v>
      </c>
      <c r="AB21" s="35">
        <f t="shared" si="3"/>
        <v>0</v>
      </c>
      <c r="AC21" s="34">
        <f t="shared" si="4"/>
        <v>0</v>
      </c>
      <c r="AD21" s="35">
        <f t="shared" si="5"/>
        <v>0</v>
      </c>
      <c r="AE21" s="34">
        <f t="shared" si="6"/>
        <v>0</v>
      </c>
      <c r="AF21" s="35">
        <f t="shared" si="7"/>
        <v>0</v>
      </c>
      <c r="AG21" s="34">
        <f t="shared" si="8"/>
        <v>0</v>
      </c>
      <c r="AH21" s="35">
        <f t="shared" si="9"/>
        <v>0</v>
      </c>
      <c r="AI21" s="34">
        <f t="shared" si="10"/>
        <v>0</v>
      </c>
      <c r="AJ21" s="35">
        <f t="shared" si="11"/>
        <v>0</v>
      </c>
      <c r="AK21" s="34">
        <f t="shared" si="12"/>
        <v>0</v>
      </c>
      <c r="AL21" s="35">
        <f t="shared" si="13"/>
        <v>0</v>
      </c>
      <c r="AM21" s="34">
        <f t="shared" si="14"/>
        <v>0</v>
      </c>
      <c r="AN21" s="35">
        <f t="shared" si="15"/>
        <v>0</v>
      </c>
      <c r="AO21" s="34">
        <f t="shared" si="16"/>
        <v>0</v>
      </c>
      <c r="AP21" s="35">
        <f t="shared" si="17"/>
        <v>0</v>
      </c>
      <c r="AQ21" s="34">
        <f t="shared" si="18"/>
        <v>0</v>
      </c>
      <c r="AR21" s="35">
        <f t="shared" si="19"/>
        <v>0</v>
      </c>
      <c r="AS21" s="34">
        <f t="shared" si="20"/>
        <v>0</v>
      </c>
      <c r="AT21" s="35">
        <f t="shared" si="21"/>
        <v>0</v>
      </c>
    </row>
    <row r="22" spans="1:46" x14ac:dyDescent="0.25">
      <c r="A22" s="30"/>
      <c r="B22" s="22"/>
      <c r="C22" s="23"/>
      <c r="D22" s="31"/>
      <c r="E22" s="36"/>
      <c r="F22" s="33"/>
      <c r="G22" s="37"/>
      <c r="H22" s="33"/>
      <c r="I22" s="32"/>
      <c r="J22" s="33"/>
      <c r="K22" s="32"/>
      <c r="L22" s="33"/>
      <c r="M22" s="32"/>
      <c r="N22" s="33">
        <f t="shared" si="25"/>
        <v>0</v>
      </c>
      <c r="O22" s="32"/>
      <c r="P22" s="33">
        <f t="shared" si="26"/>
        <v>0</v>
      </c>
      <c r="Q22" s="32"/>
      <c r="R22" s="33"/>
      <c r="S22" s="32"/>
      <c r="T22" s="33"/>
      <c r="U22" s="32"/>
      <c r="V22" s="33"/>
      <c r="W22" s="32"/>
      <c r="X22" s="33"/>
      <c r="Y22" s="27"/>
      <c r="Z22" s="27"/>
      <c r="AA22" s="34">
        <f t="shared" si="2"/>
        <v>0</v>
      </c>
      <c r="AB22" s="35">
        <f t="shared" si="3"/>
        <v>0</v>
      </c>
      <c r="AC22" s="34">
        <f t="shared" si="4"/>
        <v>0</v>
      </c>
      <c r="AD22" s="35">
        <f t="shared" si="5"/>
        <v>0</v>
      </c>
      <c r="AE22" s="34">
        <f t="shared" si="6"/>
        <v>0</v>
      </c>
      <c r="AF22" s="35">
        <f t="shared" si="7"/>
        <v>0</v>
      </c>
      <c r="AG22" s="34">
        <f t="shared" si="8"/>
        <v>0</v>
      </c>
      <c r="AH22" s="35">
        <f t="shared" si="9"/>
        <v>0</v>
      </c>
      <c r="AI22" s="34">
        <f t="shared" si="10"/>
        <v>0</v>
      </c>
      <c r="AJ22" s="35">
        <f t="shared" si="11"/>
        <v>0</v>
      </c>
      <c r="AK22" s="34">
        <f t="shared" si="12"/>
        <v>0</v>
      </c>
      <c r="AL22" s="35">
        <f t="shared" si="13"/>
        <v>0</v>
      </c>
      <c r="AM22" s="34">
        <f t="shared" si="14"/>
        <v>0</v>
      </c>
      <c r="AN22" s="35">
        <f t="shared" si="15"/>
        <v>0</v>
      </c>
      <c r="AO22" s="34">
        <f t="shared" si="16"/>
        <v>0</v>
      </c>
      <c r="AP22" s="35">
        <f t="shared" si="17"/>
        <v>0</v>
      </c>
      <c r="AQ22" s="34">
        <f t="shared" si="18"/>
        <v>0</v>
      </c>
      <c r="AR22" s="35">
        <f t="shared" si="19"/>
        <v>0</v>
      </c>
      <c r="AS22" s="34">
        <f t="shared" si="20"/>
        <v>0</v>
      </c>
      <c r="AT22" s="35">
        <f t="shared" si="21"/>
        <v>0</v>
      </c>
    </row>
    <row r="23" spans="1:46" x14ac:dyDescent="0.25">
      <c r="A23" s="30"/>
      <c r="B23" s="22"/>
      <c r="C23" s="23"/>
      <c r="D23" s="31"/>
      <c r="E23" s="36"/>
      <c r="F23" s="33"/>
      <c r="G23" s="37"/>
      <c r="H23" s="33"/>
      <c r="I23" s="32"/>
      <c r="J23" s="33"/>
      <c r="K23" s="32"/>
      <c r="L23" s="33"/>
      <c r="M23" s="32"/>
      <c r="N23" s="33">
        <f t="shared" si="25"/>
        <v>0</v>
      </c>
      <c r="O23" s="32"/>
      <c r="P23" s="33">
        <f t="shared" si="26"/>
        <v>0</v>
      </c>
      <c r="Q23" s="32"/>
      <c r="R23" s="33"/>
      <c r="S23" s="32"/>
      <c r="T23" s="33"/>
      <c r="U23" s="32"/>
      <c r="V23" s="33"/>
      <c r="W23" s="32"/>
      <c r="X23" s="33"/>
      <c r="Y23" s="38"/>
      <c r="Z23" s="27"/>
      <c r="AA23" s="34">
        <f t="shared" si="2"/>
        <v>0</v>
      </c>
      <c r="AB23" s="35">
        <f t="shared" si="3"/>
        <v>0</v>
      </c>
      <c r="AC23" s="34">
        <f t="shared" si="4"/>
        <v>0</v>
      </c>
      <c r="AD23" s="35">
        <f t="shared" si="5"/>
        <v>0</v>
      </c>
      <c r="AE23" s="34">
        <f t="shared" si="6"/>
        <v>0</v>
      </c>
      <c r="AF23" s="35">
        <f t="shared" si="7"/>
        <v>0</v>
      </c>
      <c r="AG23" s="34">
        <f t="shared" si="8"/>
        <v>0</v>
      </c>
      <c r="AH23" s="35">
        <f t="shared" si="9"/>
        <v>0</v>
      </c>
      <c r="AI23" s="34">
        <f t="shared" si="10"/>
        <v>0</v>
      </c>
      <c r="AJ23" s="35">
        <f t="shared" si="11"/>
        <v>0</v>
      </c>
      <c r="AK23" s="34">
        <f t="shared" si="12"/>
        <v>0</v>
      </c>
      <c r="AL23" s="35">
        <f t="shared" si="13"/>
        <v>0</v>
      </c>
      <c r="AM23" s="34">
        <f t="shared" si="14"/>
        <v>0</v>
      </c>
      <c r="AN23" s="35">
        <f t="shared" si="15"/>
        <v>0</v>
      </c>
      <c r="AO23" s="34">
        <f t="shared" si="16"/>
        <v>0</v>
      </c>
      <c r="AP23" s="35">
        <f t="shared" si="17"/>
        <v>0</v>
      </c>
      <c r="AQ23" s="34">
        <f t="shared" si="18"/>
        <v>0</v>
      </c>
      <c r="AR23" s="35">
        <f t="shared" si="19"/>
        <v>0</v>
      </c>
      <c r="AS23" s="34">
        <f t="shared" si="20"/>
        <v>0</v>
      </c>
      <c r="AT23" s="35">
        <f t="shared" si="21"/>
        <v>0</v>
      </c>
    </row>
    <row r="24" spans="1:46" x14ac:dyDescent="0.25">
      <c r="A24" s="30"/>
      <c r="B24" s="22"/>
      <c r="C24" s="23"/>
      <c r="D24" s="31"/>
      <c r="E24" s="36"/>
      <c r="F24" s="33"/>
      <c r="G24" s="37"/>
      <c r="H24" s="33"/>
      <c r="I24" s="32"/>
      <c r="J24" s="33"/>
      <c r="K24" s="32"/>
      <c r="L24" s="33"/>
      <c r="M24" s="32"/>
      <c r="N24" s="33">
        <f t="shared" si="25"/>
        <v>0</v>
      </c>
      <c r="O24" s="32"/>
      <c r="P24" s="33">
        <f t="shared" si="26"/>
        <v>0</v>
      </c>
      <c r="Q24" s="32"/>
      <c r="R24" s="33"/>
      <c r="S24" s="32"/>
      <c r="T24" s="33"/>
      <c r="U24" s="32"/>
      <c r="V24" s="33"/>
      <c r="W24" s="32"/>
      <c r="X24" s="33"/>
      <c r="Y24" s="27"/>
      <c r="Z24" s="27"/>
      <c r="AA24" s="34">
        <f t="shared" si="2"/>
        <v>0</v>
      </c>
      <c r="AB24" s="35">
        <f t="shared" si="3"/>
        <v>0</v>
      </c>
      <c r="AC24" s="34">
        <f t="shared" si="4"/>
        <v>0</v>
      </c>
      <c r="AD24" s="35">
        <f t="shared" si="5"/>
        <v>0</v>
      </c>
      <c r="AE24" s="34">
        <f t="shared" si="6"/>
        <v>0</v>
      </c>
      <c r="AF24" s="35">
        <f t="shared" si="7"/>
        <v>0</v>
      </c>
      <c r="AG24" s="34">
        <f t="shared" si="8"/>
        <v>0</v>
      </c>
      <c r="AH24" s="35">
        <f t="shared" si="9"/>
        <v>0</v>
      </c>
      <c r="AI24" s="34">
        <f t="shared" si="10"/>
        <v>0</v>
      </c>
      <c r="AJ24" s="35">
        <f t="shared" si="11"/>
        <v>0</v>
      </c>
      <c r="AK24" s="34">
        <f t="shared" si="12"/>
        <v>0</v>
      </c>
      <c r="AL24" s="35">
        <f t="shared" si="13"/>
        <v>0</v>
      </c>
      <c r="AM24" s="34">
        <f t="shared" si="14"/>
        <v>0</v>
      </c>
      <c r="AN24" s="35">
        <f t="shared" si="15"/>
        <v>0</v>
      </c>
      <c r="AO24" s="34">
        <f t="shared" si="16"/>
        <v>0</v>
      </c>
      <c r="AP24" s="35">
        <f t="shared" si="17"/>
        <v>0</v>
      </c>
      <c r="AQ24" s="34">
        <f t="shared" si="18"/>
        <v>0</v>
      </c>
      <c r="AR24" s="35">
        <f t="shared" si="19"/>
        <v>0</v>
      </c>
      <c r="AS24" s="34">
        <f t="shared" si="20"/>
        <v>0</v>
      </c>
      <c r="AT24" s="35">
        <f t="shared" si="21"/>
        <v>0</v>
      </c>
    </row>
    <row r="25" spans="1:46" ht="6.75" customHeight="1" thickBot="1" x14ac:dyDescent="0.3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AA25" s="34"/>
      <c r="AB25" s="35"/>
      <c r="AC25" s="34"/>
      <c r="AD25" s="35"/>
    </row>
    <row r="26" spans="1:46" ht="15.75" thickBot="1" x14ac:dyDescent="0.3">
      <c r="A26" s="96" t="s">
        <v>31</v>
      </c>
      <c r="B26" s="97"/>
      <c r="C26" s="40">
        <f>SUM(C13:C24)</f>
        <v>27373.110000000004</v>
      </c>
      <c r="D26" s="41">
        <f>SUM(D13:D24)</f>
        <v>0.99999999999999989</v>
      </c>
      <c r="E26" s="84">
        <f>AA27</f>
        <v>33.866813087734634</v>
      </c>
      <c r="F26" s="84"/>
      <c r="G26" s="84">
        <f t="shared" ref="G26:W26" si="37">AC27</f>
        <v>65.837714457728765</v>
      </c>
      <c r="H26" s="84"/>
      <c r="I26" s="84">
        <f t="shared" si="37"/>
        <v>0</v>
      </c>
      <c r="J26" s="84"/>
      <c r="K26" s="84">
        <f t="shared" si="37"/>
        <v>0</v>
      </c>
      <c r="L26" s="84"/>
      <c r="M26" s="84">
        <f t="shared" si="37"/>
        <v>0</v>
      </c>
      <c r="N26" s="84"/>
      <c r="O26" s="84">
        <f t="shared" si="37"/>
        <v>0</v>
      </c>
      <c r="P26" s="84"/>
      <c r="Q26" s="84">
        <f t="shared" si="37"/>
        <v>0</v>
      </c>
      <c r="R26" s="84"/>
      <c r="S26" s="84">
        <f t="shared" si="37"/>
        <v>0</v>
      </c>
      <c r="T26" s="85"/>
      <c r="U26" s="87">
        <f t="shared" si="37"/>
        <v>0</v>
      </c>
      <c r="V26" s="79"/>
      <c r="W26" s="79">
        <f t="shared" si="37"/>
        <v>0</v>
      </c>
      <c r="X26" s="79"/>
      <c r="AA26" s="33">
        <f t="shared" ref="AA26:AT26" si="38">SUM(AA13:AA24)</f>
        <v>0.33866813087734637</v>
      </c>
      <c r="AB26" s="33">
        <f t="shared" si="38"/>
        <v>0.33866813087734637</v>
      </c>
      <c r="AC26" s="33">
        <f t="shared" si="38"/>
        <v>0.65837714457728769</v>
      </c>
      <c r="AD26" s="33">
        <f t="shared" si="38"/>
        <v>0.94876760441177488</v>
      </c>
      <c r="AE26" s="33">
        <f t="shared" si="38"/>
        <v>0</v>
      </c>
      <c r="AF26" s="33">
        <f t="shared" si="38"/>
        <v>0</v>
      </c>
      <c r="AG26" s="33">
        <f t="shared" si="38"/>
        <v>0</v>
      </c>
      <c r="AH26" s="33">
        <f t="shared" si="38"/>
        <v>0</v>
      </c>
      <c r="AI26" s="33">
        <f t="shared" si="38"/>
        <v>0</v>
      </c>
      <c r="AJ26" s="33">
        <f t="shared" si="38"/>
        <v>0</v>
      </c>
      <c r="AK26" s="33">
        <f t="shared" si="38"/>
        <v>0</v>
      </c>
      <c r="AL26" s="33">
        <f t="shared" si="38"/>
        <v>0</v>
      </c>
      <c r="AM26" s="33">
        <f t="shared" si="38"/>
        <v>0</v>
      </c>
      <c r="AN26" s="33">
        <f t="shared" si="38"/>
        <v>0</v>
      </c>
      <c r="AO26" s="33">
        <f t="shared" si="38"/>
        <v>0</v>
      </c>
      <c r="AP26" s="33">
        <f t="shared" si="38"/>
        <v>0</v>
      </c>
      <c r="AQ26" s="33">
        <f t="shared" si="38"/>
        <v>0</v>
      </c>
      <c r="AR26" s="33">
        <f t="shared" si="38"/>
        <v>0</v>
      </c>
      <c r="AS26" s="33">
        <f t="shared" si="38"/>
        <v>0</v>
      </c>
      <c r="AT26" s="33">
        <f t="shared" si="38"/>
        <v>0</v>
      </c>
    </row>
    <row r="27" spans="1:46" ht="15.75" thickBot="1" x14ac:dyDescent="0.3">
      <c r="A27" s="75" t="s">
        <v>30</v>
      </c>
      <c r="B27" s="76"/>
      <c r="C27" s="68"/>
      <c r="D27" s="69"/>
      <c r="E27" s="80">
        <f>(E26/100)*$C$26</f>
        <v>9270.3999999999978</v>
      </c>
      <c r="F27" s="80"/>
      <c r="G27" s="80">
        <f>(G26/100)*$C$26</f>
        <v>18021.830000000002</v>
      </c>
      <c r="H27" s="80"/>
      <c r="I27" s="80">
        <f t="shared" ref="I27" si="39">(I26/100)*$C$26</f>
        <v>0</v>
      </c>
      <c r="J27" s="80"/>
      <c r="K27" s="80">
        <f t="shared" ref="K27" si="40">(K26/100)*$C$26</f>
        <v>0</v>
      </c>
      <c r="L27" s="80"/>
      <c r="M27" s="80">
        <f t="shared" ref="M27" si="41">(M26/100)*$C$26</f>
        <v>0</v>
      </c>
      <c r="N27" s="80"/>
      <c r="O27" s="80">
        <f t="shared" ref="O27" si="42">(O26/100)*$C$26</f>
        <v>0</v>
      </c>
      <c r="P27" s="80"/>
      <c r="Q27" s="80">
        <f t="shared" ref="Q27" si="43">(Q26/100)*$C$26</f>
        <v>0</v>
      </c>
      <c r="R27" s="80"/>
      <c r="S27" s="80">
        <f t="shared" ref="S27" si="44">(S26/100)*$C$26</f>
        <v>0</v>
      </c>
      <c r="T27" s="81"/>
      <c r="U27" s="82">
        <f t="shared" ref="U27" si="45">(U26/100)*$C$26</f>
        <v>0</v>
      </c>
      <c r="V27" s="83"/>
      <c r="W27" s="83">
        <f t="shared" ref="W27" si="46">(W26/100)*$C$26</f>
        <v>0</v>
      </c>
      <c r="X27" s="83"/>
      <c r="AA27" s="33">
        <f>AA26*100</f>
        <v>33.866813087734634</v>
      </c>
      <c r="AB27" s="33">
        <f t="shared" ref="AB27:AT27" si="47">AB26*100</f>
        <v>33.866813087734634</v>
      </c>
      <c r="AC27" s="33">
        <f t="shared" si="47"/>
        <v>65.837714457728765</v>
      </c>
      <c r="AD27" s="33">
        <f t="shared" si="47"/>
        <v>94.876760441177481</v>
      </c>
      <c r="AE27" s="33">
        <f t="shared" si="47"/>
        <v>0</v>
      </c>
      <c r="AF27" s="33">
        <f t="shared" si="47"/>
        <v>0</v>
      </c>
      <c r="AG27" s="33">
        <f t="shared" si="47"/>
        <v>0</v>
      </c>
      <c r="AH27" s="33">
        <f t="shared" si="47"/>
        <v>0</v>
      </c>
      <c r="AI27" s="33">
        <f t="shared" si="47"/>
        <v>0</v>
      </c>
      <c r="AJ27" s="33">
        <f t="shared" si="47"/>
        <v>0</v>
      </c>
      <c r="AK27" s="33">
        <f t="shared" si="47"/>
        <v>0</v>
      </c>
      <c r="AL27" s="33">
        <f t="shared" si="47"/>
        <v>0</v>
      </c>
      <c r="AM27" s="33">
        <f t="shared" si="47"/>
        <v>0</v>
      </c>
      <c r="AN27" s="33">
        <f t="shared" si="47"/>
        <v>0</v>
      </c>
      <c r="AO27" s="33">
        <f t="shared" si="47"/>
        <v>0</v>
      </c>
      <c r="AP27" s="33">
        <f t="shared" si="47"/>
        <v>0</v>
      </c>
      <c r="AQ27" s="33">
        <f t="shared" si="47"/>
        <v>0</v>
      </c>
      <c r="AR27" s="33">
        <f t="shared" si="47"/>
        <v>0</v>
      </c>
      <c r="AS27" s="33">
        <f t="shared" si="47"/>
        <v>0</v>
      </c>
      <c r="AT27" s="33">
        <f t="shared" si="47"/>
        <v>0</v>
      </c>
    </row>
    <row r="28" spans="1:46" ht="15.75" thickBot="1" x14ac:dyDescent="0.3">
      <c r="A28" s="75" t="s">
        <v>32</v>
      </c>
      <c r="B28" s="76"/>
      <c r="C28" s="68"/>
      <c r="D28" s="69"/>
      <c r="E28" s="88">
        <f>AB27</f>
        <v>33.866813087734634</v>
      </c>
      <c r="F28" s="88"/>
      <c r="G28" s="88">
        <f>E28+G26</f>
        <v>99.704527545463407</v>
      </c>
      <c r="H28" s="88"/>
      <c r="I28" s="73">
        <f>IF((G28=100),0,G28+I26)</f>
        <v>99.704527545463407</v>
      </c>
      <c r="J28" s="72"/>
      <c r="K28" s="73">
        <f>IF((I28=100),0,I28+K26)</f>
        <v>99.704527545463407</v>
      </c>
      <c r="L28" s="72"/>
      <c r="M28" s="73">
        <f>IF((K28=100),0,K28+M26)</f>
        <v>99.704527545463407</v>
      </c>
      <c r="N28" s="72"/>
      <c r="O28" s="73">
        <f>IF((M28=100),0,M28+O26)</f>
        <v>99.704527545463407</v>
      </c>
      <c r="P28" s="72"/>
      <c r="Q28" s="73">
        <f>IF((O28=100),0,O28+Q26)</f>
        <v>99.704527545463407</v>
      </c>
      <c r="R28" s="72"/>
      <c r="S28" s="73">
        <f>IF((Q28=100),0,Q28+S26)</f>
        <v>99.704527545463407</v>
      </c>
      <c r="T28" s="86"/>
      <c r="U28" s="71">
        <f>IF((S28=100),0,S28+U26)</f>
        <v>99.704527545463407</v>
      </c>
      <c r="V28" s="72"/>
      <c r="W28" s="73">
        <f>IF((U28=100),0,U28+W26)</f>
        <v>99.704527545463407</v>
      </c>
      <c r="X28" s="72"/>
    </row>
    <row r="29" spans="1:46" ht="15.75" thickBot="1" x14ac:dyDescent="0.3">
      <c r="A29" s="77" t="s">
        <v>33</v>
      </c>
      <c r="B29" s="78"/>
      <c r="C29" s="68"/>
      <c r="D29" s="69"/>
      <c r="E29" s="70">
        <f>(E28/100)*$C$26</f>
        <v>9270.3999999999978</v>
      </c>
      <c r="F29" s="70"/>
      <c r="G29" s="70">
        <f t="shared" ref="G29" si="48">(G28/100)*$C$26</f>
        <v>27292.230000000003</v>
      </c>
      <c r="H29" s="70"/>
      <c r="I29" s="70">
        <f t="shared" ref="I29" si="49">(I28/100)*$C$26</f>
        <v>27292.230000000003</v>
      </c>
      <c r="J29" s="70"/>
      <c r="K29" s="70">
        <f t="shared" ref="K29" si="50">(K28/100)*$C$26</f>
        <v>27292.230000000003</v>
      </c>
      <c r="L29" s="70"/>
      <c r="M29" s="70">
        <f t="shared" ref="M29" si="51">(M28/100)*$C$26</f>
        <v>27292.230000000003</v>
      </c>
      <c r="N29" s="70"/>
      <c r="O29" s="70">
        <f t="shared" ref="O29" si="52">(O28/100)*$C$26</f>
        <v>27292.230000000003</v>
      </c>
      <c r="P29" s="70"/>
      <c r="Q29" s="70">
        <f t="shared" ref="Q29" si="53">(Q28/100)*$C$26</f>
        <v>27292.230000000003</v>
      </c>
      <c r="R29" s="70"/>
      <c r="S29" s="70">
        <f t="shared" ref="S29" si="54">(S28/100)*$C$26</f>
        <v>27292.230000000003</v>
      </c>
      <c r="T29" s="74"/>
      <c r="U29" s="66">
        <f t="shared" ref="U29" si="55">(U28/100)*$C$26</f>
        <v>27292.230000000003</v>
      </c>
      <c r="V29" s="67"/>
      <c r="W29" s="67">
        <f t="shared" ref="W29" si="56">(W28/100)*$C$26</f>
        <v>27292.230000000003</v>
      </c>
      <c r="X29" s="67"/>
    </row>
    <row r="30" spans="1:46" x14ac:dyDescent="0.25">
      <c r="A30" s="42"/>
      <c r="B30" s="42"/>
      <c r="C30" s="43"/>
      <c r="D30" s="43"/>
      <c r="E30" s="43"/>
      <c r="F30" s="43"/>
      <c r="G30" s="44"/>
      <c r="H30" s="44"/>
      <c r="I30" s="45"/>
    </row>
    <row r="31" spans="1:46" ht="15.75" x14ac:dyDescent="0.25">
      <c r="A31" s="46" t="s">
        <v>48</v>
      </c>
      <c r="B31" s="47"/>
      <c r="C31" s="43"/>
      <c r="D31" s="43"/>
      <c r="E31" s="43"/>
      <c r="F31" s="39"/>
    </row>
    <row r="32" spans="1:46" ht="15.75" x14ac:dyDescent="0.25">
      <c r="A32" s="46"/>
      <c r="B32" s="46"/>
      <c r="C32" s="45"/>
      <c r="D32" s="45"/>
      <c r="E32" s="45"/>
      <c r="H32" s="48"/>
      <c r="I32" s="48"/>
      <c r="J32" s="48"/>
      <c r="K32" s="48"/>
      <c r="L32" s="48"/>
      <c r="M32" s="48"/>
      <c r="N32" s="48"/>
    </row>
    <row r="33" spans="1:14" ht="15.75" x14ac:dyDescent="0.25">
      <c r="A33" s="46"/>
      <c r="B33" s="46"/>
      <c r="C33" s="45"/>
      <c r="D33" s="45"/>
      <c r="E33" s="45"/>
      <c r="H33" s="48"/>
      <c r="I33" s="48"/>
      <c r="J33" s="48"/>
      <c r="K33" s="48"/>
      <c r="L33" s="48"/>
      <c r="M33" s="48"/>
      <c r="N33" s="48"/>
    </row>
    <row r="34" spans="1:14" ht="15.75" x14ac:dyDescent="0.25">
      <c r="A34" s="46"/>
      <c r="B34" s="46"/>
      <c r="C34" s="45"/>
      <c r="D34" s="45"/>
      <c r="E34" s="45"/>
      <c r="H34" s="48"/>
      <c r="I34" s="48"/>
      <c r="J34" s="48"/>
      <c r="K34" s="48"/>
      <c r="L34" s="48"/>
      <c r="M34" s="48"/>
      <c r="N34" s="48"/>
    </row>
    <row r="35" spans="1:14" ht="15.75" x14ac:dyDescent="0.25">
      <c r="A35" s="46"/>
      <c r="B35" s="46"/>
      <c r="C35" s="45"/>
      <c r="D35" s="45"/>
      <c r="E35" s="49"/>
      <c r="F35" s="49"/>
      <c r="H35" s="50"/>
      <c r="I35" s="50"/>
      <c r="J35" s="50"/>
      <c r="K35" s="50"/>
      <c r="L35" s="50"/>
      <c r="M35" s="50"/>
      <c r="N35" s="50"/>
    </row>
    <row r="36" spans="1:14" ht="15.75" x14ac:dyDescent="0.25">
      <c r="A36" s="51" t="s">
        <v>37</v>
      </c>
      <c r="B36" s="52"/>
      <c r="C36" s="53"/>
      <c r="D36" s="54"/>
      <c r="E36" s="45"/>
      <c r="H36" s="55"/>
      <c r="I36" s="55"/>
      <c r="J36" s="55"/>
      <c r="K36" s="55"/>
      <c r="L36" s="55"/>
      <c r="M36" s="55"/>
      <c r="N36" s="55"/>
    </row>
    <row r="37" spans="1:14" ht="15.75" x14ac:dyDescent="0.25">
      <c r="A37" s="56" t="s">
        <v>38</v>
      </c>
      <c r="B37" s="52"/>
      <c r="C37" s="53"/>
      <c r="D37" s="54"/>
      <c r="E37" s="45"/>
      <c r="H37" s="55"/>
      <c r="I37" s="55"/>
      <c r="J37" s="55"/>
      <c r="K37" s="55"/>
      <c r="L37" s="55"/>
      <c r="M37" s="55"/>
      <c r="N37" s="55"/>
    </row>
    <row r="38" spans="1:14" ht="15.75" x14ac:dyDescent="0.25">
      <c r="A38" s="51" t="s">
        <v>40</v>
      </c>
      <c r="B38" s="52"/>
      <c r="C38" s="53"/>
      <c r="D38" s="54"/>
      <c r="K38" s="55"/>
      <c r="L38" s="55"/>
      <c r="M38" s="55"/>
    </row>
    <row r="39" spans="1:14" ht="15.75" x14ac:dyDescent="0.25">
      <c r="A39" s="51" t="s">
        <v>39</v>
      </c>
      <c r="B39" s="52"/>
      <c r="C39" s="53"/>
      <c r="D39" s="54"/>
    </row>
    <row r="40" spans="1:14" ht="15.75" x14ac:dyDescent="0.25">
      <c r="A40" s="57"/>
      <c r="B40" s="57"/>
    </row>
    <row r="41" spans="1:14" ht="15.75" x14ac:dyDescent="0.25">
      <c r="A41" s="57"/>
      <c r="B41" s="57"/>
    </row>
  </sheetData>
  <mergeCells count="72">
    <mergeCell ref="A26:B26"/>
    <mergeCell ref="M11:N11"/>
    <mergeCell ref="O11:P11"/>
    <mergeCell ref="Q11:R11"/>
    <mergeCell ref="K11:L11"/>
    <mergeCell ref="A10:A12"/>
    <mergeCell ref="B10:B12"/>
    <mergeCell ref="C10:C12"/>
    <mergeCell ref="D10:D12"/>
    <mergeCell ref="E11:F11"/>
    <mergeCell ref="G11:H11"/>
    <mergeCell ref="I11:J11"/>
    <mergeCell ref="E26:F26"/>
    <mergeCell ref="K26:L26"/>
    <mergeCell ref="Q26:R26"/>
    <mergeCell ref="M26:N26"/>
    <mergeCell ref="S11:T11"/>
    <mergeCell ref="U11:V11"/>
    <mergeCell ref="W11:X11"/>
    <mergeCell ref="AA11:AB11"/>
    <mergeCell ref="E10:H10"/>
    <mergeCell ref="AO11:AP11"/>
    <mergeCell ref="AQ11:AR11"/>
    <mergeCell ref="AS11:AT11"/>
    <mergeCell ref="AC11:AD11"/>
    <mergeCell ref="AE11:AF11"/>
    <mergeCell ref="AG11:AH11"/>
    <mergeCell ref="AI11:AJ11"/>
    <mergeCell ref="AK11:AL11"/>
    <mergeCell ref="AM11:AN11"/>
    <mergeCell ref="E28:F28"/>
    <mergeCell ref="G26:H26"/>
    <mergeCell ref="G28:H28"/>
    <mergeCell ref="I26:J26"/>
    <mergeCell ref="I28:J28"/>
    <mergeCell ref="S26:T26"/>
    <mergeCell ref="S28:T28"/>
    <mergeCell ref="U26:V26"/>
    <mergeCell ref="M28:N28"/>
    <mergeCell ref="O26:P26"/>
    <mergeCell ref="O28:P28"/>
    <mergeCell ref="A29:B29"/>
    <mergeCell ref="E29:F29"/>
    <mergeCell ref="G29:H29"/>
    <mergeCell ref="W26:X26"/>
    <mergeCell ref="W28:X28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Q28:R28"/>
    <mergeCell ref="U29:V29"/>
    <mergeCell ref="W29:X29"/>
    <mergeCell ref="C27:D27"/>
    <mergeCell ref="C28:D28"/>
    <mergeCell ref="C29:D29"/>
    <mergeCell ref="I29:J29"/>
    <mergeCell ref="K29:L29"/>
    <mergeCell ref="M29:N29"/>
    <mergeCell ref="O29:P29"/>
    <mergeCell ref="Q29:R29"/>
    <mergeCell ref="U28:V28"/>
    <mergeCell ref="K28:L28"/>
    <mergeCell ref="S29:T29"/>
    <mergeCell ref="A27:B27"/>
    <mergeCell ref="A28:B28"/>
  </mergeCells>
  <conditionalFormatting sqref="AA26:AT27 E26:E29 U26:U29 W26:W29 G26:G29 I26:I29 K26:K29 M26:M29 O26:O29 Q26:Q29 S26:S29 F18:F24 P18:P21 N18:N21 L18:L21 H18:H24 J23:J24 L23:L24 P23:P24 N23:N24 H13:H16 J13:J16 L13:L16 N13:N16 P13:P16 F13:F16 D13:D24 V13:V24 X13:X24 T13:T16 R13:R16 J18:J19 J21">
    <cfRule type="cellIs" dxfId="9" priority="53" operator="greaterThan">
      <formula>0</formula>
    </cfRule>
  </conditionalFormatting>
  <conditionalFormatting sqref="F17 P17 N17 L17 J17 H17">
    <cfRule type="cellIs" dxfId="8" priority="18" operator="greaterThan">
      <formula>0</formula>
    </cfRule>
  </conditionalFormatting>
  <conditionalFormatting sqref="T18:T21 T23:T24">
    <cfRule type="cellIs" dxfId="7" priority="13" operator="greaterThan">
      <formula>0</formula>
    </cfRule>
  </conditionalFormatting>
  <conditionalFormatting sqref="T17">
    <cfRule type="cellIs" dxfId="6" priority="11" operator="greaterThan">
      <formula>0</formula>
    </cfRule>
  </conditionalFormatting>
  <conditionalFormatting sqref="R18:R21 R23:R24">
    <cfRule type="cellIs" dxfId="5" priority="10" operator="greaterThan">
      <formula>0</formula>
    </cfRule>
  </conditionalFormatting>
  <conditionalFormatting sqref="R17">
    <cfRule type="cellIs" dxfId="4" priority="8" operator="greaterThan">
      <formula>0</formula>
    </cfRule>
  </conditionalFormatting>
  <conditionalFormatting sqref="P22 N22 L22 J22">
    <cfRule type="cellIs" dxfId="3" priority="7" operator="greaterThan">
      <formula>0</formula>
    </cfRule>
  </conditionalFormatting>
  <conditionalFormatting sqref="T22">
    <cfRule type="cellIs" dxfId="2" priority="6" operator="greaterThan">
      <formula>0</formula>
    </cfRule>
  </conditionalFormatting>
  <conditionalFormatting sqref="R22">
    <cfRule type="cellIs" dxfId="1" priority="5" operator="greaterThan">
      <formula>0</formula>
    </cfRule>
  </conditionalFormatting>
  <conditionalFormatting sqref="J20">
    <cfRule type="cellIs" dxfId="0" priority="1" operator="greaterThan">
      <formula>0</formula>
    </cfRule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engenharia2</cp:lastModifiedBy>
  <cp:lastPrinted>2021-08-13T13:08:17Z</cp:lastPrinted>
  <dcterms:created xsi:type="dcterms:W3CDTF">2013-09-01T20:19:58Z</dcterms:created>
  <dcterms:modified xsi:type="dcterms:W3CDTF">2021-08-13T13:08:38Z</dcterms:modified>
</cp:coreProperties>
</file>